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表三" sheetId="1" r:id="rId1"/>
    <sheet name="Sheet1" sheetId="2" r:id="rId2"/>
  </sheets>
  <externalReferences>
    <externalReference r:id="rId4"/>
    <externalReference r:id="rId5"/>
  </externalReferences>
  <definedNames>
    <definedName name="_xlnm.Print_Area" localSheetId="0">表三!$A$1:$F$85</definedName>
    <definedName name="_xlnm.Print_Titles" localSheetId="0">表三!$1:$4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<sst xmlns="http://schemas.openxmlformats.org/spreadsheetml/2006/main" count="319" uniqueCount="120">
  <si>
    <t>2022年一般公共预算税收返还和转移支付表</t>
  </si>
  <si>
    <t>单位：万元</t>
  </si>
  <si>
    <r>
      <rPr>
        <b/>
        <sz val="12"/>
        <rFont val="宋体"/>
        <charset val="134"/>
      </rPr>
      <t>收</t>
    </r>
    <r>
      <rPr>
        <b/>
        <sz val="14"/>
        <rFont val="宋体"/>
        <charset val="134"/>
      </rPr>
      <t>入</t>
    </r>
  </si>
  <si>
    <r>
      <rPr>
        <b/>
        <sz val="12"/>
        <rFont val="宋体"/>
        <charset val="134"/>
      </rPr>
      <t>支</t>
    </r>
    <r>
      <rPr>
        <b/>
        <sz val="14"/>
        <rFont val="宋体"/>
        <charset val="134"/>
      </rPr>
      <t>出</t>
    </r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</si>
  <si>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</si>
  <si>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</si>
  <si>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</si>
  <si>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</si>
  <si>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</si>
  <si>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</si>
  <si>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</si>
  <si>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</si>
  <si>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</si>
  <si>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</si>
  <si>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</si>
  <si>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</si>
  <si>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</si>
  <si>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</si>
  <si>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</si>
  <si>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</si>
  <si>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</si>
  <si>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</si>
  <si>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</si>
  <si>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</si>
  <si>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</si>
  <si>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</si>
  <si>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</si>
  <si>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</si>
  <si>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</si>
  <si>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</si>
  <si>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</si>
  <si>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</si>
  <si>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</si>
  <si>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</si>
  <si>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</si>
  <si>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</si>
  <si>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</si>
  <si>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</si>
  <si>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</si>
  <si>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</si>
  <si>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</si>
  <si>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</si>
  <si>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</si>
  <si>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</si>
  <si>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</si>
  <si>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</si>
  <si>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</si>
  <si>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</si>
  <si>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</si>
  <si>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</si>
  <si>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</si>
  <si>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</si>
  <si>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</si>
  <si>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</si>
  <si>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</si>
  <si>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</si>
  <si>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</si>
  <si>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</si>
  <si>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</si>
  <si>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</si>
  <si>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</si>
  <si>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</si>
  <si>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</si>
  <si>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</si>
  <si>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</si>
  <si>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</si>
  <si>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</si>
  <si>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</si>
  <si>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</si>
  <si>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</si>
  <si>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</si>
  <si>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</si>
  <si>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</si>
  <si>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</si>
  <si>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</si>
  <si>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</si>
  <si>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</si>
  <si>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</si>
  <si>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</si>
  <si>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</si>
  <si>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</si>
  <si>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</si>
  <si>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</si>
  <si>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</si>
  <si>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</si>
  <si>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</si>
  <si>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</si>
  <si>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</si>
  <si>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</si>
  <si>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</si>
  <si>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</si>
  <si>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</si>
  <si>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</si>
  <si>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</si>
  <si>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</si>
  <si>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</si>
  <si>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</si>
  <si>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</si>
  <si>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</si>
  <si>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</si>
  <si>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</si>
  <si>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</si>
  <si>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</si>
  <si>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</si>
  <si>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</si>
  <si>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</si>
  <si>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</si>
  <si>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</si>
  <si>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</si>
  <si>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</si>
  <si>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表三</t>
  </si>
  <si>
    <t>2022年一般公共预算收支平衡表</t>
  </si>
  <si>
    <t>收入</t>
  </si>
  <si>
    <t>支出</t>
  </si>
  <si>
    <t>校验</t>
  </si>
  <si>
    <t>上年预算数</t>
  </si>
  <si>
    <t>上年执行数</t>
  </si>
  <si>
    <t>金额</t>
  </si>
  <si>
    <t>为上年预算数的%</t>
  </si>
  <si>
    <t>为上年执行数的%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</si>
</sst>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2"/>
      <name val="宋体"/>
      <charset val="134"/>
    </font>
    <font>
      <b/>
      <sz val="16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Protection="0"/>
    <xf numFmtId="0" fontId="13" fillId="9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 applyProtection="0"/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3" fillId="0" borderId="0" applyProtection="0"/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0" fillId="0" borderId="0" applyProtection="0"/>
    <xf numFmtId="0" fontId="0" fillId="0" borderId="0"/>
  </cellStyleXfs>
  <cellXfs count="87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56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vertical="center"/>
    </xf>
    <xf numFmtId="1" fontId="6" fillId="2" borderId="5" xfId="0" applyNumberFormat="1" applyFont="1" applyFill="1" applyBorder="1" applyAlignment="1" applyProtection="1">
      <alignment vertical="center"/>
      <protection locked="0"/>
    </xf>
    <xf numFmtId="1" fontId="6" fillId="3" borderId="5" xfId="0" applyNumberFormat="1" applyFont="1" applyFill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left" vertical="center"/>
      <protection locked="0"/>
    </xf>
    <xf numFmtId="1" fontId="3" fillId="3" borderId="5" xfId="0" applyNumberFormat="1" applyFont="1" applyFill="1" applyBorder="1" applyAlignment="1" applyProtection="1">
      <alignment horizontal="left" vertical="center"/>
    </xf>
    <xf numFmtId="1" fontId="3" fillId="2" borderId="5" xfId="0" applyNumberFormat="1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1" fontId="3" fillId="3" borderId="5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1" fontId="3" fillId="0" borderId="5" xfId="19" applyNumberFormat="1" applyFont="1" applyFill="1" applyBorder="1" applyAlignment="1" applyProtection="1">
      <alignment vertical="center"/>
      <protection locked="0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3" fillId="0" borderId="5" xfId="19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3" fontId="3" fillId="3" borderId="5" xfId="0" applyNumberFormat="1" applyFont="1" applyFill="1" applyBorder="1" applyAlignment="1" applyProtection="1">
      <alignment vertical="center"/>
    </xf>
    <xf numFmtId="0" fontId="3" fillId="0" borderId="5" xfId="19" applyNumberFormat="1" applyFont="1" applyFill="1" applyBorder="1" applyAlignment="1" applyProtection="1">
      <alignment vertical="center"/>
      <protection locked="0"/>
    </xf>
    <xf numFmtId="1" fontId="3" fillId="0" borderId="4" xfId="19" applyNumberFormat="1" applyFont="1" applyFill="1" applyBorder="1" applyAlignment="1" applyProtection="1">
      <alignment vertical="center"/>
      <protection locked="0"/>
    </xf>
    <xf numFmtId="0" fontId="0" fillId="0" borderId="5" xfId="19" applyNumberFormat="1" applyFont="1" applyFill="1" applyBorder="1" applyAlignment="1" applyProtection="1">
      <alignment vertical="center"/>
      <protection locked="0"/>
    </xf>
    <xf numFmtId="1" fontId="3" fillId="0" borderId="6" xfId="19" applyNumberFormat="1" applyFont="1" applyFill="1" applyBorder="1" applyAlignment="1" applyProtection="1">
      <alignment vertical="center"/>
      <protection locked="0"/>
    </xf>
    <xf numFmtId="1" fontId="2" fillId="2" borderId="5" xfId="19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2" fillId="2" borderId="5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7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distributed" vertical="center" indent="2"/>
      <protection locked="0"/>
    </xf>
    <xf numFmtId="1" fontId="6" fillId="3" borderId="5" xfId="0" applyNumberFormat="1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vertical="center"/>
      <protection locked="0"/>
    </xf>
    <xf numFmtId="1" fontId="3" fillId="2" borderId="3" xfId="0" applyNumberFormat="1" applyFont="1" applyFill="1" applyBorder="1" applyAlignment="1" applyProtection="1">
      <alignment vertical="center"/>
      <protection locked="0"/>
    </xf>
    <xf numFmtId="0" fontId="0" fillId="3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/>
      <protection locked="0"/>
    </xf>
    <xf numFmtId="1" fontId="6" fillId="0" borderId="5" xfId="0" applyNumberFormat="1" applyFont="1" applyFill="1" applyBorder="1" applyAlignment="1" applyProtection="1">
      <alignment horizontal="right" vertical="center"/>
      <protection locked="0"/>
    </xf>
    <xf numFmtId="1" fontId="6" fillId="0" borderId="5" xfId="0" applyNumberFormat="1" applyFont="1" applyFill="1" applyBorder="1" applyAlignment="1" applyProtection="1">
      <alignment vertical="center"/>
      <protection locked="0"/>
    </xf>
    <xf numFmtId="1" fontId="3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5" xfId="9" applyNumberFormat="1" applyFont="1" applyFill="1" applyBorder="1" applyAlignment="1" applyProtection="1">
      <alignment horizontal="right" vertical="center"/>
      <protection locked="0"/>
    </xf>
    <xf numFmtId="176" fontId="11" fillId="0" borderId="5" xfId="9" applyNumberFormat="1" applyFont="1" applyFill="1" applyBorder="1" applyAlignment="1">
      <alignment horizontal="right" vertical="center" wrapText="1"/>
    </xf>
    <xf numFmtId="176" fontId="11" fillId="0" borderId="5" xfId="9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3" xfId="0" applyNumberFormat="1" applyFont="1" applyFill="1" applyBorder="1" applyAlignment="1" applyProtection="1">
      <alignment vertical="center"/>
      <protection locked="0"/>
    </xf>
    <xf numFmtId="0" fontId="6" fillId="0" borderId="5" xfId="0" applyNumberFormat="1" applyFont="1" applyFill="1" applyBorder="1" applyAlignment="1" applyProtection="1">
      <alignment horizontal="distributed" vertical="center"/>
      <protection locked="0"/>
    </xf>
    <xf numFmtId="0" fontId="0" fillId="0" borderId="5" xfId="0" applyNumberFormat="1" applyFont="1" applyFill="1" applyBorder="1" applyAlignment="1" applyProtection="1">
      <alignment vertical="center"/>
      <protection locked="0"/>
    </xf>
    <xf numFmtId="1" fontId="0" fillId="0" borderId="5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vertical="center"/>
      <protection locked="0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9 (0414按国库处数据)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33" xfId="58"/>
    <cellStyle name="常规 4" xfId="59"/>
    <cellStyle name="常规 5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53;&#34920;\2020&#24180;&#22320;&#26041;&#36130;&#25919;&#39044;&#316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2929;\&#25253;&#34920;\&#22823;&#39044;&#31639;&#25253;&#34920;\&#65288;4002&#26032;&#24314;&#21306;&#65289;2022&#24180;&#22320;&#26041;&#36130;&#25919;&#39044;&#31639;&#34920;03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一 (收入分县区过渡表)"/>
      <sheetName val="表二"/>
      <sheetName val="表二 (县区过渡表)"/>
      <sheetName val="表三"/>
      <sheetName val="表三 (县区过渡表)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九 (县区过渡表)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>
        <row r="33">
          <cell r="C33">
            <v>336000</v>
          </cell>
          <cell r="D33">
            <v>365727</v>
          </cell>
          <cell r="E33">
            <v>393000</v>
          </cell>
        </row>
      </sheetData>
      <sheetData sheetId="3"/>
      <sheetData sheetId="4">
        <row r="1250">
          <cell r="C1250">
            <v>819670</v>
          </cell>
          <cell r="D1250">
            <v>857510</v>
          </cell>
          <cell r="E1250">
            <v>839168</v>
          </cell>
        </row>
      </sheetData>
      <sheetData sheetId="5"/>
      <sheetData sheetId="6"/>
      <sheetData sheetId="7">
        <row r="10">
          <cell r="J10">
            <v>0</v>
          </cell>
        </row>
        <row r="11">
          <cell r="B11">
            <v>18</v>
          </cell>
        </row>
        <row r="11">
          <cell r="J11">
            <v>0</v>
          </cell>
        </row>
        <row r="12">
          <cell r="B12">
            <v>424</v>
          </cell>
        </row>
        <row r="13">
          <cell r="B13">
            <v>2825</v>
          </cell>
        </row>
        <row r="14">
          <cell r="B14">
            <v>1153</v>
          </cell>
        </row>
        <row r="15">
          <cell r="B15">
            <v>24277</v>
          </cell>
        </row>
        <row r="16">
          <cell r="B16">
            <v>32048</v>
          </cell>
        </row>
        <row r="18">
          <cell r="B18">
            <v>0</v>
          </cell>
        </row>
        <row r="19">
          <cell r="B19">
            <v>15202</v>
          </cell>
        </row>
        <row r="20">
          <cell r="B20">
            <v>8574</v>
          </cell>
        </row>
        <row r="21">
          <cell r="B21">
            <v>30096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3750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1811</v>
          </cell>
        </row>
        <row r="35">
          <cell r="B35">
            <v>9705</v>
          </cell>
        </row>
        <row r="36">
          <cell r="B36">
            <v>0</v>
          </cell>
        </row>
        <row r="37">
          <cell r="B37">
            <v>822</v>
          </cell>
        </row>
        <row r="38">
          <cell r="B38">
            <v>27096</v>
          </cell>
        </row>
        <row r="39">
          <cell r="B39">
            <v>5953</v>
          </cell>
        </row>
        <row r="40">
          <cell r="B40">
            <v>52</v>
          </cell>
        </row>
        <row r="41">
          <cell r="B41">
            <v>1286</v>
          </cell>
        </row>
        <row r="42">
          <cell r="B42">
            <v>15883</v>
          </cell>
        </row>
        <row r="43">
          <cell r="B43">
            <v>0</v>
          </cell>
        </row>
        <row r="44">
          <cell r="B44">
            <v>300</v>
          </cell>
        </row>
        <row r="45">
          <cell r="B45">
            <v>374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404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69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4">
          <cell r="B84">
            <v>150000</v>
          </cell>
        </row>
        <row r="84">
          <cell r="J84">
            <v>0</v>
          </cell>
        </row>
        <row r="85">
          <cell r="B85">
            <v>0</v>
          </cell>
        </row>
        <row r="85">
          <cell r="J85">
            <v>0</v>
          </cell>
        </row>
        <row r="86">
          <cell r="B86">
            <v>0</v>
          </cell>
        </row>
        <row r="86">
          <cell r="J86">
            <v>0</v>
          </cell>
        </row>
        <row r="87">
          <cell r="B87">
            <v>50000</v>
          </cell>
        </row>
        <row r="87">
          <cell r="J87">
            <v>0</v>
          </cell>
        </row>
        <row r="88">
          <cell r="B88">
            <v>0</v>
          </cell>
        </row>
        <row r="88">
          <cell r="J88">
            <v>0</v>
          </cell>
        </row>
        <row r="89">
          <cell r="B89">
            <v>20800</v>
          </cell>
        </row>
        <row r="89">
          <cell r="J89">
            <v>0</v>
          </cell>
        </row>
        <row r="90">
          <cell r="B90">
            <v>0</v>
          </cell>
        </row>
        <row r="90">
          <cell r="J90">
            <v>0</v>
          </cell>
        </row>
        <row r="91">
          <cell r="B91">
            <v>43246</v>
          </cell>
        </row>
        <row r="91">
          <cell r="J91">
            <v>0</v>
          </cell>
        </row>
        <row r="92">
          <cell r="B92">
            <v>0</v>
          </cell>
        </row>
        <row r="92">
          <cell r="J92">
            <v>0</v>
          </cell>
        </row>
        <row r="93">
          <cell r="B93">
            <v>0</v>
          </cell>
        </row>
        <row r="93">
          <cell r="J9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showGridLines="0" showZeros="0" tabSelected="1" zoomScale="93" zoomScaleNormal="93" workbookViewId="0">
      <pane xSplit="1" ySplit="4" topLeftCell="B56" activePane="bottomRight" state="frozen"/>
      <selection/>
      <selection pane="topRight"/>
      <selection pane="bottomLeft"/>
      <selection pane="bottomRight" activeCell="A1" sqref="A1:F1"/>
    </sheetView>
  </sheetViews>
  <sheetFormatPr defaultColWidth="9" defaultRowHeight="14.25" customHeight="1" outlineLevelCol="5"/>
  <cols>
    <col min="1" max="1" width="47.875" style="60" customWidth="1"/>
    <col min="2" max="2" width="20.5" style="60" customWidth="1"/>
    <col min="3" max="3" width="16.625" style="60" customWidth="1"/>
    <col min="4" max="4" width="43.625" style="60" customWidth="1"/>
    <col min="5" max="5" width="19.5" style="60" customWidth="1"/>
    <col min="6" max="6" width="16.625" style="60" customWidth="1"/>
    <col min="7" max="7" width="9" style="60" customWidth="1"/>
    <col min="8" max="16384" width="9" style="60"/>
  </cols>
  <sheetData>
    <row r="1" s="58" customFormat="1" ht="20.4" spans="1:6">
      <c r="A1" s="61" t="s">
        <v>0</v>
      </c>
      <c r="B1" s="61"/>
      <c r="C1" s="61"/>
      <c r="D1" s="61"/>
      <c r="E1" s="61"/>
      <c r="F1" s="61"/>
    </row>
    <row r="2" ht="20.25" customHeight="1" spans="1:6">
      <c r="A2" s="58"/>
      <c r="B2" s="58"/>
      <c r="F2" s="62" t="s">
        <v>1</v>
      </c>
    </row>
    <row r="3" ht="31.5" customHeight="1" spans="1:6">
      <c r="A3" s="63" t="s">
        <v>2</v>
      </c>
      <c r="B3" s="64"/>
      <c r="C3" s="65"/>
      <c r="D3" s="63" t="s">
        <v>3</v>
      </c>
      <c r="E3" s="64"/>
      <c r="F3" s="65"/>
    </row>
    <row r="4" ht="21.95" customHeight="1" spans="1:6">
      <c r="A4" s="66" t="s">
        <v>4</v>
      </c>
      <c r="B4" s="67" t="s">
        <v>5</v>
      </c>
      <c r="C4" s="66" t="s">
        <v>6</v>
      </c>
      <c r="D4" s="66" t="s">
        <v>7</v>
      </c>
      <c r="E4" s="67" t="s">
        <v>5</v>
      </c>
      <c r="F4" s="66" t="s">
        <v>6</v>
      </c>
    </row>
    <row r="5" ht="20.1" customHeight="1" spans="1:6">
      <c r="A5" s="68" t="s">
        <v>8</v>
      </c>
      <c r="B5" s="69">
        <v>365727</v>
      </c>
      <c r="C5" s="52">
        <v>393000</v>
      </c>
      <c r="D5" s="68" t="s">
        <v>9</v>
      </c>
      <c r="E5" s="69">
        <v>857510</v>
      </c>
      <c r="F5" s="52">
        <v>839168</v>
      </c>
    </row>
    <row r="6" ht="20.1" customHeight="1" spans="1:6">
      <c r="A6" s="70" t="s">
        <v>10</v>
      </c>
      <c r="B6" s="69">
        <v>632558</v>
      </c>
      <c r="C6" s="70">
        <v>446168</v>
      </c>
      <c r="D6" s="70" t="s">
        <v>11</v>
      </c>
      <c r="E6" s="69">
        <v>140775</v>
      </c>
      <c r="F6" s="70">
        <v>0</v>
      </c>
    </row>
    <row r="7" ht="20.1" customHeight="1" spans="1:6">
      <c r="A7" s="50" t="s">
        <v>12</v>
      </c>
      <c r="B7" s="71">
        <v>271859</v>
      </c>
      <c r="C7" s="70">
        <v>182122</v>
      </c>
      <c r="D7" s="50" t="s">
        <v>13</v>
      </c>
      <c r="E7" s="71">
        <v>27361</v>
      </c>
      <c r="F7" s="70">
        <v>0</v>
      </c>
    </row>
    <row r="8" ht="20.1" customHeight="1" spans="1:6">
      <c r="A8" s="50" t="s">
        <v>14</v>
      </c>
      <c r="B8" s="71">
        <v>60745</v>
      </c>
      <c r="C8" s="70">
        <v>60745</v>
      </c>
      <c r="D8" s="50" t="s">
        <v>15</v>
      </c>
      <c r="E8" s="71">
        <v>2076</v>
      </c>
      <c r="F8" s="70">
        <v>0</v>
      </c>
    </row>
    <row r="9" ht="20.1" customHeight="1" spans="1:6">
      <c r="A9" s="52" t="s">
        <v>16</v>
      </c>
      <c r="B9" s="72">
        <v>18</v>
      </c>
      <c r="C9" s="70">
        <v>18</v>
      </c>
      <c r="D9" s="50" t="s">
        <v>17</v>
      </c>
      <c r="E9" s="71">
        <v>25285</v>
      </c>
      <c r="F9" s="70">
        <v>0</v>
      </c>
    </row>
    <row r="10" ht="20.1" customHeight="1" spans="1:6">
      <c r="A10" s="52" t="s">
        <v>18</v>
      </c>
      <c r="B10" s="72">
        <v>424</v>
      </c>
      <c r="C10" s="70">
        <v>424</v>
      </c>
      <c r="D10" s="50"/>
      <c r="E10" s="50"/>
      <c r="F10" s="24"/>
    </row>
    <row r="11" ht="20.1" customHeight="1" spans="1:6">
      <c r="A11" s="52" t="s">
        <v>19</v>
      </c>
      <c r="B11" s="73">
        <v>2825</v>
      </c>
      <c r="C11" s="70">
        <v>2825</v>
      </c>
      <c r="D11" s="50" t="s">
        <v>20</v>
      </c>
      <c r="E11" s="50"/>
      <c r="F11" s="24"/>
    </row>
    <row r="12" ht="20.1" customHeight="1" spans="1:6">
      <c r="A12" s="52" t="s">
        <v>21</v>
      </c>
      <c r="B12" s="73">
        <v>1153</v>
      </c>
      <c r="C12" s="70">
        <v>1153</v>
      </c>
      <c r="D12" s="50" t="s">
        <v>20</v>
      </c>
      <c r="E12" s="50"/>
      <c r="F12" s="24"/>
    </row>
    <row r="13" ht="20.1" customHeight="1" spans="1:6">
      <c r="A13" s="52" t="s">
        <v>22</v>
      </c>
      <c r="B13" s="73">
        <v>24277</v>
      </c>
      <c r="C13" s="70">
        <v>24277</v>
      </c>
      <c r="D13" s="50" t="s">
        <v>20</v>
      </c>
      <c r="E13" s="50"/>
      <c r="F13" s="24"/>
    </row>
    <row r="14" ht="20.1" customHeight="1" spans="1:6">
      <c r="A14" s="52" t="s">
        <v>23</v>
      </c>
      <c r="B14" s="74">
        <v>32048</v>
      </c>
      <c r="C14" s="70">
        <v>32048</v>
      </c>
      <c r="D14" s="50" t="s">
        <v>20</v>
      </c>
      <c r="E14" s="50"/>
      <c r="F14" s="24"/>
    </row>
    <row r="15" ht="20.1" customHeight="1" spans="1:6">
      <c r="A15" s="52" t="s">
        <v>24</v>
      </c>
      <c r="B15" s="52">
        <v>155498</v>
      </c>
      <c r="C15" s="70">
        <v>121377</v>
      </c>
      <c r="D15" s="50" t="s">
        <v>20</v>
      </c>
      <c r="E15" s="50"/>
      <c r="F15" s="24"/>
    </row>
    <row r="16" ht="20.1" customHeight="1" spans="1:6">
      <c r="A16" s="52" t="s">
        <v>25</v>
      </c>
      <c r="B16" s="52"/>
      <c r="C16" s="70">
        <v>0</v>
      </c>
      <c r="D16" s="50" t="s">
        <v>20</v>
      </c>
      <c r="E16" s="50"/>
      <c r="F16" s="24"/>
    </row>
    <row r="17" ht="20.1" customHeight="1" spans="1:6">
      <c r="A17" s="24" t="s">
        <v>26</v>
      </c>
      <c r="B17" s="24">
        <v>15973</v>
      </c>
      <c r="C17" s="70">
        <v>15202</v>
      </c>
      <c r="D17" s="50" t="s">
        <v>20</v>
      </c>
      <c r="E17" s="50"/>
      <c r="F17" s="24"/>
    </row>
    <row r="18" ht="20.1" customHeight="1" spans="1:6">
      <c r="A18" s="48" t="s">
        <v>27</v>
      </c>
      <c r="B18" s="48">
        <v>8620</v>
      </c>
      <c r="C18" s="70">
        <v>8574</v>
      </c>
      <c r="D18" s="50" t="s">
        <v>20</v>
      </c>
      <c r="E18" s="50"/>
      <c r="F18" s="24"/>
    </row>
    <row r="19" ht="20.1" customHeight="1" spans="1:6">
      <c r="A19" s="48" t="s">
        <v>28</v>
      </c>
      <c r="B19" s="48">
        <v>32688</v>
      </c>
      <c r="C19" s="70">
        <v>30096</v>
      </c>
      <c r="D19" s="50" t="s">
        <v>20</v>
      </c>
      <c r="E19" s="50"/>
      <c r="F19" s="24"/>
    </row>
    <row r="20" ht="20.1" customHeight="1" spans="1:6">
      <c r="A20" s="48" t="s">
        <v>29</v>
      </c>
      <c r="B20" s="48"/>
      <c r="C20" s="70">
        <v>0</v>
      </c>
      <c r="D20" s="50" t="s">
        <v>20</v>
      </c>
      <c r="E20" s="50"/>
      <c r="F20" s="24"/>
    </row>
    <row r="21" ht="20.1" customHeight="1" spans="1:6">
      <c r="A21" s="48" t="s">
        <v>30</v>
      </c>
      <c r="B21" s="48"/>
      <c r="C21" s="70">
        <v>0</v>
      </c>
      <c r="D21" s="50" t="s">
        <v>20</v>
      </c>
      <c r="E21" s="50"/>
      <c r="F21" s="24"/>
    </row>
    <row r="22" ht="20.1" customHeight="1" spans="1:6">
      <c r="A22" s="48" t="s">
        <v>31</v>
      </c>
      <c r="B22" s="48">
        <v>4958</v>
      </c>
      <c r="C22" s="70">
        <v>3750</v>
      </c>
      <c r="D22" s="48" t="s">
        <v>20</v>
      </c>
      <c r="E22" s="48"/>
      <c r="F22" s="24"/>
    </row>
    <row r="23" ht="20.1" customHeight="1" spans="1:6">
      <c r="A23" s="48" t="s">
        <v>32</v>
      </c>
      <c r="B23" s="48">
        <v>2188</v>
      </c>
      <c r="C23" s="70">
        <v>0</v>
      </c>
      <c r="D23" s="48" t="s">
        <v>20</v>
      </c>
      <c r="E23" s="48"/>
      <c r="F23" s="24"/>
    </row>
    <row r="24" ht="20.1" customHeight="1" spans="1:6">
      <c r="A24" s="48" t="s">
        <v>33</v>
      </c>
      <c r="B24" s="48">
        <v>22369</v>
      </c>
      <c r="C24" s="70">
        <v>0</v>
      </c>
      <c r="D24" s="24" t="s">
        <v>20</v>
      </c>
      <c r="E24" s="24"/>
      <c r="F24" s="24"/>
    </row>
    <row r="25" ht="20.1" customHeight="1" spans="1:6">
      <c r="A25" s="48" t="s">
        <v>34</v>
      </c>
      <c r="B25" s="48"/>
      <c r="C25" s="70">
        <v>0</v>
      </c>
      <c r="D25" s="48" t="s">
        <v>20</v>
      </c>
      <c r="E25" s="48"/>
      <c r="F25" s="24"/>
    </row>
    <row r="26" ht="20.1" customHeight="1" spans="1:6">
      <c r="A26" s="48" t="s">
        <v>35</v>
      </c>
      <c r="B26" s="48"/>
      <c r="C26" s="70">
        <v>0</v>
      </c>
      <c r="D26" s="48" t="s">
        <v>20</v>
      </c>
      <c r="E26" s="48"/>
      <c r="F26" s="24"/>
    </row>
    <row r="27" ht="20.1" customHeight="1" spans="1:6">
      <c r="A27" s="48" t="s">
        <v>36</v>
      </c>
      <c r="B27" s="48"/>
      <c r="C27" s="70">
        <v>0</v>
      </c>
      <c r="D27" s="48" t="s">
        <v>20</v>
      </c>
      <c r="E27" s="48"/>
      <c r="F27" s="24"/>
    </row>
    <row r="28" ht="20.1" customHeight="1" spans="1:6">
      <c r="A28" s="48" t="s">
        <v>37</v>
      </c>
      <c r="B28" s="48">
        <v>3758</v>
      </c>
      <c r="C28" s="70">
        <v>0</v>
      </c>
      <c r="D28" s="48" t="s">
        <v>20</v>
      </c>
      <c r="E28" s="48"/>
      <c r="F28" s="24"/>
    </row>
    <row r="29" ht="20.1" customHeight="1" spans="1:6">
      <c r="A29" s="75" t="s">
        <v>38</v>
      </c>
      <c r="B29" s="76"/>
      <c r="C29" s="70">
        <v>0</v>
      </c>
      <c r="D29" s="48" t="s">
        <v>20</v>
      </c>
      <c r="E29" s="48"/>
      <c r="F29" s="24"/>
    </row>
    <row r="30" ht="20.1" customHeight="1" spans="1:6">
      <c r="A30" s="75" t="s">
        <v>39</v>
      </c>
      <c r="B30" s="76"/>
      <c r="C30" s="70">
        <v>0</v>
      </c>
      <c r="D30" s="48" t="s">
        <v>20</v>
      </c>
      <c r="E30" s="48"/>
      <c r="F30" s="24"/>
    </row>
    <row r="31" ht="20.1" customHeight="1" spans="1:6">
      <c r="A31" s="75" t="s">
        <v>40</v>
      </c>
      <c r="B31" s="76"/>
      <c r="C31" s="70">
        <v>0</v>
      </c>
      <c r="D31" s="48" t="s">
        <v>20</v>
      </c>
      <c r="E31" s="48"/>
      <c r="F31" s="24"/>
    </row>
    <row r="32" ht="20.1" customHeight="1" spans="1:6">
      <c r="A32" s="75" t="s">
        <v>41</v>
      </c>
      <c r="B32" s="76">
        <v>2152</v>
      </c>
      <c r="C32" s="70">
        <v>1811</v>
      </c>
      <c r="D32" s="48" t="s">
        <v>20</v>
      </c>
      <c r="E32" s="48"/>
      <c r="F32" s="24"/>
    </row>
    <row r="33" ht="20.1" customHeight="1" spans="1:6">
      <c r="A33" s="75" t="s">
        <v>42</v>
      </c>
      <c r="B33" s="76">
        <v>8858</v>
      </c>
      <c r="C33" s="70">
        <v>9705</v>
      </c>
      <c r="D33" s="50" t="s">
        <v>20</v>
      </c>
      <c r="E33" s="50"/>
      <c r="F33" s="24"/>
    </row>
    <row r="34" ht="20.1" customHeight="1" spans="1:6">
      <c r="A34" s="75" t="s">
        <v>43</v>
      </c>
      <c r="B34" s="76">
        <v>404</v>
      </c>
      <c r="C34" s="70">
        <v>0</v>
      </c>
      <c r="D34" s="50" t="s">
        <v>20</v>
      </c>
      <c r="E34" s="50"/>
      <c r="F34" s="24"/>
    </row>
    <row r="35" ht="20.1" customHeight="1" spans="1:6">
      <c r="A35" s="75" t="s">
        <v>44</v>
      </c>
      <c r="B35" s="76">
        <v>452</v>
      </c>
      <c r="C35" s="70">
        <v>822</v>
      </c>
      <c r="D35" s="50" t="s">
        <v>20</v>
      </c>
      <c r="E35" s="50"/>
      <c r="F35" s="24"/>
    </row>
    <row r="36" ht="20.1" customHeight="1" spans="1:6">
      <c r="A36" s="75" t="s">
        <v>45</v>
      </c>
      <c r="B36" s="76">
        <v>22653</v>
      </c>
      <c r="C36" s="70">
        <v>27096</v>
      </c>
      <c r="D36" s="50" t="s">
        <v>20</v>
      </c>
      <c r="E36" s="50"/>
      <c r="F36" s="24"/>
    </row>
    <row r="37" ht="20.1" customHeight="1" spans="1:6">
      <c r="A37" s="75" t="s">
        <v>46</v>
      </c>
      <c r="B37" s="76">
        <v>6247</v>
      </c>
      <c r="C37" s="70">
        <v>5953</v>
      </c>
      <c r="D37" s="50" t="s">
        <v>20</v>
      </c>
      <c r="E37" s="50"/>
      <c r="F37" s="24"/>
    </row>
    <row r="38" ht="20.1" customHeight="1" spans="1:6">
      <c r="A38" s="75" t="s">
        <v>47</v>
      </c>
      <c r="B38" s="76">
        <v>47</v>
      </c>
      <c r="C38" s="70">
        <v>52</v>
      </c>
      <c r="D38" s="50" t="s">
        <v>20</v>
      </c>
      <c r="E38" s="50"/>
      <c r="F38" s="24"/>
    </row>
    <row r="39" ht="20.1" customHeight="1" spans="1:6">
      <c r="A39" s="75" t="s">
        <v>48</v>
      </c>
      <c r="B39" s="76"/>
      <c r="C39" s="70">
        <v>1286</v>
      </c>
      <c r="D39" s="50" t="s">
        <v>20</v>
      </c>
      <c r="E39" s="50"/>
      <c r="F39" s="24"/>
    </row>
    <row r="40" ht="20.1" customHeight="1" spans="1:6">
      <c r="A40" s="75" t="s">
        <v>49</v>
      </c>
      <c r="B40" s="76">
        <v>19918</v>
      </c>
      <c r="C40" s="70">
        <v>15883</v>
      </c>
      <c r="D40" s="50" t="s">
        <v>20</v>
      </c>
      <c r="E40" s="50"/>
      <c r="F40" s="24"/>
    </row>
    <row r="41" ht="20.1" customHeight="1" spans="1:6">
      <c r="A41" s="75" t="s">
        <v>50</v>
      </c>
      <c r="B41" s="76">
        <v>1773</v>
      </c>
      <c r="C41" s="70">
        <v>0</v>
      </c>
      <c r="D41" s="50" t="s">
        <v>20</v>
      </c>
      <c r="E41" s="50"/>
      <c r="F41" s="24"/>
    </row>
    <row r="42" ht="20.1" customHeight="1" spans="1:6">
      <c r="A42" s="75" t="s">
        <v>51</v>
      </c>
      <c r="B42" s="76"/>
      <c r="C42" s="70">
        <v>300</v>
      </c>
      <c r="D42" s="50" t="s">
        <v>20</v>
      </c>
      <c r="E42" s="50"/>
      <c r="F42" s="24"/>
    </row>
    <row r="43" ht="20.1" customHeight="1" spans="1:6">
      <c r="A43" s="75" t="s">
        <v>52</v>
      </c>
      <c r="B43" s="76"/>
      <c r="C43" s="70">
        <v>374</v>
      </c>
      <c r="D43" s="50" t="s">
        <v>20</v>
      </c>
      <c r="E43" s="50"/>
      <c r="F43" s="24"/>
    </row>
    <row r="44" ht="20.1" customHeight="1" spans="1:6">
      <c r="A44" s="75" t="s">
        <v>53</v>
      </c>
      <c r="B44" s="76"/>
      <c r="C44" s="70">
        <v>0</v>
      </c>
      <c r="D44" s="50" t="s">
        <v>20</v>
      </c>
      <c r="E44" s="50"/>
      <c r="F44" s="24"/>
    </row>
    <row r="45" ht="20.1" customHeight="1" spans="1:6">
      <c r="A45" s="75" t="s">
        <v>54</v>
      </c>
      <c r="B45" s="76"/>
      <c r="C45" s="70">
        <v>0</v>
      </c>
      <c r="D45" s="50" t="s">
        <v>20</v>
      </c>
      <c r="E45" s="50"/>
      <c r="F45" s="24"/>
    </row>
    <row r="46" ht="20.1" customHeight="1" spans="1:6">
      <c r="A46" s="75" t="s">
        <v>55</v>
      </c>
      <c r="B46" s="76">
        <v>1894</v>
      </c>
      <c r="C46" s="70">
        <v>404</v>
      </c>
      <c r="D46" s="50" t="s">
        <v>20</v>
      </c>
      <c r="E46" s="50"/>
      <c r="F46" s="24"/>
    </row>
    <row r="47" ht="20.1" customHeight="1" spans="1:6">
      <c r="A47" s="75" t="s">
        <v>56</v>
      </c>
      <c r="B47" s="76"/>
      <c r="C47" s="70">
        <v>0</v>
      </c>
      <c r="D47" s="48" t="s">
        <v>20</v>
      </c>
      <c r="E47" s="48"/>
      <c r="F47" s="24"/>
    </row>
    <row r="48" ht="20.1" customHeight="1" spans="1:6">
      <c r="A48" s="75" t="s">
        <v>57</v>
      </c>
      <c r="B48" s="76">
        <v>131</v>
      </c>
      <c r="C48" s="70">
        <v>0</v>
      </c>
      <c r="D48" s="48"/>
      <c r="E48" s="48"/>
      <c r="F48" s="24"/>
    </row>
    <row r="49" ht="20.1" customHeight="1" spans="1:6">
      <c r="A49" s="75" t="s">
        <v>58</v>
      </c>
      <c r="B49" s="76"/>
      <c r="C49" s="70">
        <v>0</v>
      </c>
      <c r="D49" s="48" t="s">
        <v>20</v>
      </c>
      <c r="E49" s="48"/>
      <c r="F49" s="24"/>
    </row>
    <row r="50" ht="20.1" customHeight="1" spans="1:6">
      <c r="A50" s="48" t="s">
        <v>59</v>
      </c>
      <c r="B50" s="48">
        <v>415</v>
      </c>
      <c r="C50" s="70">
        <v>69</v>
      </c>
      <c r="D50" s="48" t="s">
        <v>20</v>
      </c>
      <c r="E50" s="48"/>
      <c r="F50" s="24"/>
    </row>
    <row r="51" ht="20.1" customHeight="1" spans="1:6">
      <c r="A51" s="48" t="s">
        <v>60</v>
      </c>
      <c r="B51" s="24">
        <v>55616</v>
      </c>
      <c r="C51" s="70">
        <v>0</v>
      </c>
      <c r="D51" s="48" t="s">
        <v>20</v>
      </c>
      <c r="E51" s="48"/>
      <c r="F51" s="24"/>
    </row>
    <row r="52" ht="20.1" customHeight="1" spans="1:6">
      <c r="A52" s="48" t="s">
        <v>61</v>
      </c>
      <c r="B52" s="24">
        <v>797</v>
      </c>
      <c r="C52" s="70">
        <v>0</v>
      </c>
      <c r="D52" s="48" t="s">
        <v>20</v>
      </c>
      <c r="E52" s="48"/>
      <c r="F52" s="24"/>
    </row>
    <row r="53" ht="20.1" customHeight="1" spans="1:6">
      <c r="A53" s="48" t="s">
        <v>62</v>
      </c>
      <c r="B53" s="24"/>
      <c r="C53" s="70">
        <v>0</v>
      </c>
      <c r="D53" s="48"/>
      <c r="E53" s="48"/>
      <c r="F53" s="24"/>
    </row>
    <row r="54" ht="20.1" customHeight="1" spans="1:6">
      <c r="A54" s="48" t="s">
        <v>63</v>
      </c>
      <c r="B54" s="52"/>
      <c r="C54" s="70">
        <v>0</v>
      </c>
      <c r="D54" s="48"/>
      <c r="E54" s="48"/>
      <c r="F54" s="24"/>
    </row>
    <row r="55" ht="20.1" customHeight="1" spans="1:6">
      <c r="A55" s="48" t="s">
        <v>64</v>
      </c>
      <c r="B55" s="52">
        <v>3</v>
      </c>
      <c r="C55" s="70">
        <v>0</v>
      </c>
      <c r="D55" s="48"/>
      <c r="E55" s="50"/>
      <c r="F55" s="24"/>
    </row>
    <row r="56" ht="20.1" customHeight="1" spans="1:6">
      <c r="A56" s="48" t="s">
        <v>65</v>
      </c>
      <c r="B56" s="60">
        <v>10369</v>
      </c>
      <c r="C56" s="70">
        <v>0</v>
      </c>
      <c r="D56" s="48"/>
      <c r="E56" s="50"/>
      <c r="F56" s="24"/>
    </row>
    <row r="57" ht="20.1" customHeight="1" spans="1:6">
      <c r="A57" s="48" t="s">
        <v>66</v>
      </c>
      <c r="B57" s="52">
        <v>2169</v>
      </c>
      <c r="C57" s="70">
        <v>0</v>
      </c>
      <c r="D57" s="48"/>
      <c r="E57" s="50"/>
      <c r="F57" s="24"/>
    </row>
    <row r="58" ht="20.1" customHeight="1" spans="1:6">
      <c r="A58" s="48" t="s">
        <v>67</v>
      </c>
      <c r="B58" s="52">
        <v>259</v>
      </c>
      <c r="C58" s="70">
        <v>0</v>
      </c>
      <c r="D58" s="48"/>
      <c r="E58" s="50"/>
      <c r="F58" s="24"/>
    </row>
    <row r="59" ht="19.5" customHeight="1" spans="1:6">
      <c r="A59" s="48" t="s">
        <v>68</v>
      </c>
      <c r="B59" s="52">
        <v>1075</v>
      </c>
      <c r="C59" s="70">
        <v>0</v>
      </c>
      <c r="D59" s="48"/>
      <c r="E59" s="77"/>
      <c r="F59" s="78"/>
    </row>
    <row r="60" s="59" customFormat="1" ht="20.1" customHeight="1" spans="1:6">
      <c r="A60" s="48" t="s">
        <v>69</v>
      </c>
      <c r="B60" s="77">
        <v>1486</v>
      </c>
      <c r="C60" s="70">
        <v>0</v>
      </c>
      <c r="D60" s="48"/>
      <c r="E60" s="77"/>
      <c r="F60" s="78"/>
    </row>
    <row r="61" ht="20.1" customHeight="1" spans="1:6">
      <c r="A61" s="48" t="s">
        <v>70</v>
      </c>
      <c r="B61" s="52">
        <v>1066</v>
      </c>
      <c r="C61" s="70">
        <v>0</v>
      </c>
      <c r="D61" s="48"/>
      <c r="E61" s="52"/>
      <c r="F61" s="24"/>
    </row>
    <row r="62" ht="20.1" customHeight="1" spans="1:6">
      <c r="A62" s="48" t="s">
        <v>71</v>
      </c>
      <c r="B62" s="52">
        <v>1075</v>
      </c>
      <c r="C62" s="70">
        <v>0</v>
      </c>
      <c r="D62" s="48"/>
      <c r="E62" s="52"/>
      <c r="F62" s="24"/>
    </row>
    <row r="63" ht="20.1" customHeight="1" spans="1:6">
      <c r="A63" s="48" t="s">
        <v>72</v>
      </c>
      <c r="B63" s="52">
        <v>30317</v>
      </c>
      <c r="C63" s="70">
        <v>0</v>
      </c>
      <c r="D63" s="48"/>
      <c r="E63" s="52"/>
      <c r="F63" s="24"/>
    </row>
    <row r="64" ht="20.1" customHeight="1" spans="1:6">
      <c r="A64" s="48" t="s">
        <v>73</v>
      </c>
      <c r="B64" s="52">
        <v>2118</v>
      </c>
      <c r="C64" s="70">
        <v>0</v>
      </c>
      <c r="D64" s="48"/>
      <c r="E64" s="52"/>
      <c r="F64" s="24"/>
    </row>
    <row r="65" ht="20.1" customHeight="1" spans="1:6">
      <c r="A65" s="48" t="s">
        <v>74</v>
      </c>
      <c r="B65" s="52">
        <v>3564</v>
      </c>
      <c r="C65" s="70">
        <v>0</v>
      </c>
      <c r="D65" s="48"/>
      <c r="E65" s="52"/>
      <c r="F65" s="24"/>
    </row>
    <row r="66" ht="20.1" customHeight="1" spans="1:6">
      <c r="A66" s="48" t="s">
        <v>75</v>
      </c>
      <c r="B66" s="52">
        <v>970</v>
      </c>
      <c r="C66" s="70">
        <v>0</v>
      </c>
      <c r="D66" s="48"/>
      <c r="E66" s="52"/>
      <c r="F66" s="24"/>
    </row>
    <row r="67" ht="20.1" customHeight="1" spans="1:6">
      <c r="A67" s="48" t="s">
        <v>76</v>
      </c>
      <c r="B67" s="52"/>
      <c r="C67" s="70">
        <v>0</v>
      </c>
      <c r="D67" s="48"/>
      <c r="E67" s="52"/>
      <c r="F67" s="24"/>
    </row>
    <row r="68" ht="20.1" customHeight="1" spans="1:6">
      <c r="A68" s="48" t="s">
        <v>77</v>
      </c>
      <c r="B68" s="52"/>
      <c r="C68" s="70">
        <v>0</v>
      </c>
      <c r="D68" s="48"/>
      <c r="E68" s="52"/>
      <c r="F68" s="24"/>
    </row>
    <row r="69" ht="20.1" customHeight="1" spans="1:6">
      <c r="A69" s="48" t="s">
        <v>78</v>
      </c>
      <c r="B69" s="52"/>
      <c r="C69" s="70">
        <v>0</v>
      </c>
      <c r="D69" s="48"/>
      <c r="E69" s="52"/>
      <c r="F69" s="24"/>
    </row>
    <row r="70" ht="20.1" customHeight="1" spans="1:6">
      <c r="A70" s="48" t="s">
        <v>79</v>
      </c>
      <c r="B70" s="52"/>
      <c r="C70" s="70">
        <v>0</v>
      </c>
      <c r="D70" s="48"/>
      <c r="E70" s="52"/>
      <c r="F70" s="24"/>
    </row>
    <row r="71" ht="20.1" customHeight="1" spans="1:6">
      <c r="A71" s="48" t="s">
        <v>80</v>
      </c>
      <c r="B71" s="52">
        <v>147</v>
      </c>
      <c r="C71" s="70">
        <v>0</v>
      </c>
      <c r="D71" s="47"/>
      <c r="E71" s="52"/>
      <c r="F71" s="24"/>
    </row>
    <row r="72" ht="20.1" customHeight="1" spans="1:6">
      <c r="A72" s="24" t="s">
        <v>81</v>
      </c>
      <c r="B72" s="52">
        <v>201</v>
      </c>
      <c r="C72" s="70">
        <v>0</v>
      </c>
      <c r="D72" s="47"/>
      <c r="E72" s="52"/>
      <c r="F72" s="24"/>
    </row>
    <row r="73" ht="20.1" customHeight="1" spans="1:6">
      <c r="A73" s="24"/>
      <c r="B73" s="52"/>
      <c r="C73" s="79"/>
      <c r="D73" s="47"/>
      <c r="E73" s="80"/>
      <c r="F73" s="24"/>
    </row>
    <row r="74" ht="20.1" customHeight="1" spans="1:6">
      <c r="A74" s="24"/>
      <c r="B74" s="81"/>
      <c r="C74" s="24"/>
      <c r="D74" s="47"/>
      <c r="E74" s="81"/>
      <c r="F74" s="24"/>
    </row>
    <row r="75" ht="20.1" customHeight="1" spans="1:6">
      <c r="A75" s="52"/>
      <c r="B75" s="82"/>
      <c r="C75" s="83"/>
      <c r="D75" s="48"/>
      <c r="E75" s="82"/>
      <c r="F75" s="82"/>
    </row>
    <row r="76" ht="20.1" customHeight="1" spans="1:6">
      <c r="A76" s="52" t="s">
        <v>82</v>
      </c>
      <c r="B76" s="83">
        <v>0</v>
      </c>
      <c r="C76" s="83">
        <v>0</v>
      </c>
      <c r="D76" s="84"/>
      <c r="E76" s="52"/>
      <c r="F76" s="83"/>
    </row>
    <row r="77" ht="20.1" customHeight="1" spans="1:6">
      <c r="A77" s="52" t="s">
        <v>83</v>
      </c>
      <c r="B77" s="52"/>
      <c r="C77" s="83">
        <v>0</v>
      </c>
      <c r="D77" s="50"/>
      <c r="E77" s="52"/>
      <c r="F77" s="83"/>
    </row>
    <row r="78" ht="20.1" customHeight="1" spans="1:6">
      <c r="A78" s="52" t="s">
        <v>84</v>
      </c>
      <c r="B78" s="82"/>
      <c r="C78" s="83">
        <v>0</v>
      </c>
      <c r="D78" s="77"/>
      <c r="E78" s="52"/>
      <c r="F78" s="83"/>
    </row>
    <row r="79" ht="20.1" customHeight="1" spans="1:6">
      <c r="A79" s="52" t="s">
        <v>85</v>
      </c>
      <c r="B79" s="82"/>
      <c r="C79" s="83">
        <v>0</v>
      </c>
      <c r="D79" s="77"/>
      <c r="E79" s="82"/>
      <c r="F79" s="83"/>
    </row>
    <row r="80" ht="20.1" customHeight="1" spans="1:6">
      <c r="A80" s="52" t="s">
        <v>86</v>
      </c>
      <c r="B80" s="82">
        <v>44288</v>
      </c>
      <c r="C80" s="83">
        <v>0</v>
      </c>
      <c r="D80" s="52"/>
      <c r="E80" s="82"/>
      <c r="F80" s="83"/>
    </row>
    <row r="81" ht="20.1" customHeight="1" spans="1:6">
      <c r="A81" s="52" t="s">
        <v>87</v>
      </c>
      <c r="B81" s="82">
        <v>276159</v>
      </c>
      <c r="C81" s="83">
        <v>200000</v>
      </c>
      <c r="D81" s="85"/>
      <c r="E81" s="82"/>
      <c r="F81" s="83"/>
    </row>
    <row r="82" ht="20.1" customHeight="1" spans="1:6">
      <c r="A82" s="52" t="s">
        <v>88</v>
      </c>
      <c r="B82" s="82">
        <v>254815</v>
      </c>
      <c r="C82" s="83">
        <v>150000</v>
      </c>
      <c r="D82" s="85" t="s">
        <v>89</v>
      </c>
      <c r="E82" s="82"/>
      <c r="F82" s="83">
        <v>0</v>
      </c>
    </row>
    <row r="83" ht="19.15" customHeight="1" spans="1:6">
      <c r="A83" s="52" t="s">
        <v>90</v>
      </c>
      <c r="B83" s="82"/>
      <c r="C83" s="83">
        <v>0</v>
      </c>
      <c r="D83" s="52" t="s">
        <v>91</v>
      </c>
      <c r="E83" s="82"/>
      <c r="F83" s="82">
        <v>0</v>
      </c>
    </row>
    <row r="84" ht="18.75" customHeight="1" spans="1:6">
      <c r="A84" s="52" t="s">
        <v>92</v>
      </c>
      <c r="B84" s="82">
        <v>43</v>
      </c>
      <c r="C84" s="82">
        <v>0</v>
      </c>
      <c r="D84" s="52" t="s">
        <v>93</v>
      </c>
      <c r="E84" s="82">
        <v>106226</v>
      </c>
      <c r="F84" s="82">
        <v>0</v>
      </c>
    </row>
    <row r="85" ht="18.75" customHeight="1" spans="1:6">
      <c r="A85" s="81" t="s">
        <v>94</v>
      </c>
      <c r="B85" s="83">
        <v>21301</v>
      </c>
      <c r="C85" s="83">
        <v>50000</v>
      </c>
      <c r="D85" s="81" t="s">
        <v>95</v>
      </c>
      <c r="E85" s="83"/>
      <c r="F85" s="83">
        <v>0</v>
      </c>
    </row>
    <row r="86" ht="18.75" customHeight="1" spans="1:6">
      <c r="A86" s="82" t="s">
        <v>96</v>
      </c>
      <c r="B86" s="82"/>
      <c r="C86" s="82">
        <v>0</v>
      </c>
      <c r="D86" s="82" t="s">
        <v>97</v>
      </c>
      <c r="E86" s="82">
        <v>7188</v>
      </c>
      <c r="F86" s="82">
        <v>0</v>
      </c>
    </row>
    <row r="87" ht="18.75" customHeight="1" spans="1:6">
      <c r="A87" s="82" t="s">
        <v>98</v>
      </c>
      <c r="B87" s="82">
        <v>40252</v>
      </c>
      <c r="C87" s="82">
        <v>20800</v>
      </c>
      <c r="D87" s="82" t="s">
        <v>99</v>
      </c>
      <c r="E87" s="82"/>
      <c r="F87" s="82">
        <v>0</v>
      </c>
    </row>
    <row r="88" ht="18.75" customHeight="1" spans="1:6">
      <c r="A88" s="82" t="s">
        <v>100</v>
      </c>
      <c r="B88" s="82"/>
      <c r="C88" s="83">
        <v>0</v>
      </c>
      <c r="D88" s="82" t="s">
        <v>101</v>
      </c>
      <c r="E88" s="82"/>
      <c r="F88" s="82">
        <v>0</v>
      </c>
    </row>
    <row r="89" ht="18.75" customHeight="1" spans="1:6">
      <c r="A89" s="82" t="s">
        <v>102</v>
      </c>
      <c r="B89" s="82"/>
      <c r="C89" s="82">
        <v>43246</v>
      </c>
      <c r="D89" s="82" t="s">
        <v>103</v>
      </c>
      <c r="E89" s="82"/>
      <c r="F89" s="82">
        <v>0</v>
      </c>
    </row>
    <row r="90" ht="18.75" customHeight="1" spans="1:6">
      <c r="A90" s="82" t="s">
        <v>104</v>
      </c>
      <c r="B90" s="82"/>
      <c r="C90" s="82">
        <v>0</v>
      </c>
      <c r="D90" s="82" t="s">
        <v>105</v>
      </c>
      <c r="E90" s="82"/>
      <c r="F90" s="82">
        <v>0</v>
      </c>
    </row>
    <row r="91" ht="18.75" customHeight="1" spans="1:6">
      <c r="A91" s="82" t="s">
        <v>106</v>
      </c>
      <c r="B91" s="82"/>
      <c r="C91" s="82">
        <v>0</v>
      </c>
      <c r="D91" s="82" t="s">
        <v>107</v>
      </c>
      <c r="E91" s="82"/>
      <c r="F91" s="82">
        <v>0</v>
      </c>
    </row>
    <row r="92" ht="18.75" customHeight="1" spans="1:6">
      <c r="A92" s="82"/>
      <c r="B92" s="82"/>
      <c r="C92" s="82"/>
      <c r="D92" s="82"/>
      <c r="E92" s="82"/>
      <c r="F92" s="82"/>
    </row>
    <row r="93" ht="18.75" customHeight="1" spans="1:6">
      <c r="A93" s="82"/>
      <c r="B93" s="82"/>
      <c r="C93" s="82"/>
      <c r="D93" s="82"/>
      <c r="E93" s="82"/>
      <c r="F93" s="82"/>
    </row>
    <row r="94" ht="18.75" customHeight="1" spans="1:6">
      <c r="A94" s="82"/>
      <c r="B94" s="82"/>
      <c r="C94" s="82"/>
      <c r="D94" s="82" t="s">
        <v>20</v>
      </c>
      <c r="E94" s="82"/>
      <c r="F94" s="82"/>
    </row>
    <row r="95" ht="18.75" customHeight="1" spans="1:6">
      <c r="A95" s="82"/>
      <c r="B95" s="82"/>
      <c r="C95" s="82"/>
      <c r="D95" s="82"/>
      <c r="E95" s="82"/>
      <c r="F95" s="82"/>
    </row>
    <row r="96" ht="18.75" customHeight="1" spans="1:6">
      <c r="A96" s="82"/>
      <c r="B96" s="82"/>
      <c r="C96" s="82"/>
      <c r="D96" s="82"/>
      <c r="E96" s="82"/>
      <c r="F96" s="82"/>
    </row>
    <row r="97" ht="18.75" customHeight="1" spans="1:6">
      <c r="A97" s="86" t="s">
        <v>108</v>
      </c>
      <c r="B97" s="86">
        <v>998285</v>
      </c>
      <c r="C97" s="86">
        <v>839168</v>
      </c>
      <c r="D97" s="86" t="s">
        <v>109</v>
      </c>
      <c r="E97" s="86">
        <v>998285</v>
      </c>
      <c r="F97" s="86">
        <v>839168</v>
      </c>
    </row>
  </sheetData>
  <protectedRanges>
    <protectedRange password="CC35" sqref="B29:B49" name="区域1"/>
  </protectedRanges>
  <mergeCells count="3">
    <mergeCell ref="A1:F1"/>
    <mergeCell ref="A3:C3"/>
    <mergeCell ref="D3:F3"/>
  </mergeCells>
  <printOptions horizontalCentered="1"/>
  <pageMargins left="0.47" right="0.47" top="0.59" bottom="0.47" header="0.31" footer="0.31"/>
  <pageSetup paperSize="9"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8"/>
  <sheetViews>
    <sheetView topLeftCell="C1" workbookViewId="0">
      <selection activeCell="I7" sqref="I7:J99"/>
    </sheetView>
  </sheetViews>
  <sheetFormatPr defaultColWidth="9" defaultRowHeight="14.4"/>
  <cols>
    <col min="1" max="1" width="49.25" style="3" customWidth="1"/>
    <col min="2" max="6" width="10.5" style="3" customWidth="1"/>
    <col min="7" max="7" width="49.25" style="3" customWidth="1"/>
    <col min="8" max="12" width="10.125" style="3" customWidth="1"/>
    <col min="13" max="13" width="15.25" style="3" customWidth="1"/>
    <col min="14" max="14" width="14.75" style="3" customWidth="1"/>
    <col min="15" max="15" width="14" style="3" customWidth="1"/>
    <col min="16" max="16384" width="9" style="3"/>
  </cols>
  <sheetData>
    <row r="1" ht="18" customHeight="1" spans="1:4">
      <c r="A1" s="4" t="s">
        <v>110</v>
      </c>
      <c r="B1" s="4"/>
      <c r="C1" s="4"/>
      <c r="D1" s="4"/>
    </row>
    <row r="2" s="1" customFormat="1" ht="22.2" spans="1:1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.25" customHeight="1" spans="12:12">
      <c r="L3" s="39" t="s">
        <v>1</v>
      </c>
    </row>
    <row r="4" ht="31.5" customHeight="1" spans="1:15">
      <c r="A4" s="6" t="s">
        <v>112</v>
      </c>
      <c r="B4" s="7"/>
      <c r="C4" s="7"/>
      <c r="D4" s="7"/>
      <c r="E4" s="7"/>
      <c r="F4" s="8"/>
      <c r="G4" s="6" t="s">
        <v>113</v>
      </c>
      <c r="H4" s="7"/>
      <c r="I4" s="7"/>
      <c r="J4" s="7"/>
      <c r="K4" s="7"/>
      <c r="L4" s="8"/>
      <c r="M4" s="40" t="s">
        <v>114</v>
      </c>
      <c r="N4" s="40" t="s">
        <v>114</v>
      </c>
      <c r="O4" s="40" t="s">
        <v>114</v>
      </c>
    </row>
    <row r="5" ht="21.95" customHeight="1" spans="1:12">
      <c r="A5" s="9" t="s">
        <v>7</v>
      </c>
      <c r="B5" s="10" t="s">
        <v>115</v>
      </c>
      <c r="C5" s="10" t="s">
        <v>116</v>
      </c>
      <c r="D5" s="11" t="s">
        <v>6</v>
      </c>
      <c r="E5" s="11"/>
      <c r="F5" s="11"/>
      <c r="G5" s="12" t="s">
        <v>7</v>
      </c>
      <c r="H5" s="10" t="s">
        <v>115</v>
      </c>
      <c r="I5" s="10" t="s">
        <v>116</v>
      </c>
      <c r="J5" s="11" t="s">
        <v>6</v>
      </c>
      <c r="K5" s="11"/>
      <c r="L5" s="11"/>
    </row>
    <row r="6" ht="45.95" customHeight="1" spans="1:12">
      <c r="A6" s="13"/>
      <c r="B6" s="14"/>
      <c r="C6" s="14"/>
      <c r="D6" s="11" t="s">
        <v>117</v>
      </c>
      <c r="E6" s="15" t="s">
        <v>118</v>
      </c>
      <c r="F6" s="15" t="s">
        <v>119</v>
      </c>
      <c r="G6" s="12"/>
      <c r="H6" s="14"/>
      <c r="I6" s="14"/>
      <c r="J6" s="11" t="s">
        <v>117</v>
      </c>
      <c r="K6" s="15" t="s">
        <v>118</v>
      </c>
      <c r="L6" s="15" t="s">
        <v>119</v>
      </c>
    </row>
    <row r="7" ht="20.1" customHeight="1" spans="1:12">
      <c r="A7" s="16" t="s">
        <v>8</v>
      </c>
      <c r="B7" s="17">
        <f>[2]表一!C33</f>
        <v>336000</v>
      </c>
      <c r="C7" s="17">
        <f>[2]表一!D33</f>
        <v>365727</v>
      </c>
      <c r="D7" s="17">
        <f>[2]表一!E33</f>
        <v>393000</v>
      </c>
      <c r="E7" s="17">
        <f>D7/B7*100</f>
        <v>116.964285714286</v>
      </c>
      <c r="F7" s="18">
        <f>D7/C7*100</f>
        <v>107.457201683223</v>
      </c>
      <c r="G7" s="16" t="s">
        <v>9</v>
      </c>
      <c r="H7" s="17">
        <f>[2]表二!C1250</f>
        <v>819670</v>
      </c>
      <c r="I7" s="17">
        <f>[2]表二!D1250</f>
        <v>857510</v>
      </c>
      <c r="J7" s="17">
        <f>[2]表二!E1250</f>
        <v>839168</v>
      </c>
      <c r="K7" s="17">
        <f>J7/H7*100</f>
        <v>102.378762184782</v>
      </c>
      <c r="L7" s="18">
        <f>J7/I7*100</f>
        <v>97.8610161980618</v>
      </c>
    </row>
    <row r="8" ht="20.1" customHeight="1" spans="1:12">
      <c r="A8" s="19" t="s">
        <v>10</v>
      </c>
      <c r="B8" s="20">
        <f>B9+B78+B81+B82+B83+B88+B89+B90+B91+B92+B93</f>
        <v>483670</v>
      </c>
      <c r="C8" s="20">
        <f>C9+C78+C81+C82+C83+C88+C89+C90+C91+C92+C93</f>
        <v>632558</v>
      </c>
      <c r="D8" s="20">
        <f>D9+D78+D81+D82+D83+D88+D89+D90+D91+D92+D93</f>
        <v>446168</v>
      </c>
      <c r="E8" s="17">
        <f>D8/B8*100</f>
        <v>92.2463663241466</v>
      </c>
      <c r="F8" s="18">
        <f>D8/C8*100</f>
        <v>70.5339273236604</v>
      </c>
      <c r="G8" s="19" t="s">
        <v>11</v>
      </c>
      <c r="H8" s="20">
        <f>H9+H84+H85+H86+H87+H88+H89+H90+H91+H92+H93</f>
        <v>0</v>
      </c>
      <c r="I8" s="20">
        <f>I9+I84+I85+I86+I87+I88+I89+I90+I91+I92+I93</f>
        <v>140775</v>
      </c>
      <c r="J8" s="20">
        <f>J9+J84+J85+J86+J87+J88+J89+J90+J91+J92+J93</f>
        <v>0</v>
      </c>
      <c r="K8" s="17" t="e">
        <f>J8/H8*100</f>
        <v>#DIV/0!</v>
      </c>
      <c r="L8" s="18">
        <f>J8/I8*100</f>
        <v>0</v>
      </c>
    </row>
    <row r="9" ht="20.1" customHeight="1" spans="1:12">
      <c r="A9" s="21" t="s">
        <v>12</v>
      </c>
      <c r="B9" s="22">
        <f>B10+B53+B17</f>
        <v>139382</v>
      </c>
      <c r="C9" s="22">
        <f>C10+C53+C17</f>
        <v>271859</v>
      </c>
      <c r="D9" s="22">
        <f>D10+D53+D17</f>
        <v>182122</v>
      </c>
      <c r="E9" s="17">
        <f>D9/B9*100</f>
        <v>130.663930780158</v>
      </c>
      <c r="F9" s="18">
        <f>D9/C9*100</f>
        <v>66.9913447779915</v>
      </c>
      <c r="G9" s="21" t="s">
        <v>13</v>
      </c>
      <c r="H9" s="22">
        <f>H10+H11</f>
        <v>0</v>
      </c>
      <c r="I9" s="22">
        <f>I10+I11</f>
        <v>27361</v>
      </c>
      <c r="J9" s="22">
        <f>J10+J11</f>
        <v>0</v>
      </c>
      <c r="K9" s="17" t="e">
        <f>J9/H9*100</f>
        <v>#DIV/0!</v>
      </c>
      <c r="L9" s="18">
        <f>J9/I9*100</f>
        <v>0</v>
      </c>
    </row>
    <row r="10" ht="20.1" customHeight="1" spans="1:12">
      <c r="A10" s="21" t="s">
        <v>14</v>
      </c>
      <c r="B10" s="22">
        <f>SUM(B11:B16)</f>
        <v>57385</v>
      </c>
      <c r="C10" s="22">
        <f>SUM(C11:C16)</f>
        <v>60745</v>
      </c>
      <c r="D10" s="22">
        <f>SUM(D11:D16)</f>
        <v>60745</v>
      </c>
      <c r="E10" s="17">
        <f>D10/B10*100</f>
        <v>105.855188638146</v>
      </c>
      <c r="F10" s="18">
        <f>D10/C10*100</f>
        <v>100</v>
      </c>
      <c r="G10" s="21" t="s">
        <v>15</v>
      </c>
      <c r="H10" s="21"/>
      <c r="I10" s="21">
        <v>2076</v>
      </c>
      <c r="J10" s="22">
        <f>'[2]表三 (县区过渡表)'!J10</f>
        <v>0</v>
      </c>
      <c r="K10" s="26"/>
      <c r="L10" s="27"/>
    </row>
    <row r="11" ht="20.1" customHeight="1" spans="1:12">
      <c r="A11" s="23" t="s">
        <v>16</v>
      </c>
      <c r="B11" s="24">
        <v>18</v>
      </c>
      <c r="C11" s="24">
        <v>18</v>
      </c>
      <c r="D11" s="25">
        <f>'[2]表三 (县区过渡表)'!B11</f>
        <v>18</v>
      </c>
      <c r="E11" s="26"/>
      <c r="F11" s="27"/>
      <c r="G11" s="21" t="s">
        <v>17</v>
      </c>
      <c r="H11" s="21"/>
      <c r="I11" s="21">
        <v>25285</v>
      </c>
      <c r="J11" s="22">
        <f>'[2]表三 (县区过渡表)'!J11</f>
        <v>0</v>
      </c>
      <c r="K11" s="26"/>
      <c r="L11" s="27"/>
    </row>
    <row r="12" ht="20.1" customHeight="1" spans="1:12">
      <c r="A12" s="23" t="s">
        <v>18</v>
      </c>
      <c r="B12" s="24">
        <v>424</v>
      </c>
      <c r="C12" s="24">
        <v>424</v>
      </c>
      <c r="D12" s="25">
        <f>'[2]表三 (县区过渡表)'!B12</f>
        <v>424</v>
      </c>
      <c r="E12" s="26"/>
      <c r="F12" s="27"/>
      <c r="G12" s="21"/>
      <c r="H12" s="21"/>
      <c r="I12" s="21"/>
      <c r="J12" s="21"/>
      <c r="K12" s="21"/>
      <c r="L12" s="41"/>
    </row>
    <row r="13" ht="20.1" customHeight="1" spans="1:12">
      <c r="A13" s="23" t="s">
        <v>19</v>
      </c>
      <c r="B13" s="24">
        <v>2825</v>
      </c>
      <c r="C13" s="24">
        <v>2825</v>
      </c>
      <c r="D13" s="25">
        <f>'[2]表三 (县区过渡表)'!B13</f>
        <v>2825</v>
      </c>
      <c r="E13" s="26"/>
      <c r="F13" s="27"/>
      <c r="G13" s="21" t="s">
        <v>20</v>
      </c>
      <c r="H13" s="21"/>
      <c r="I13" s="21"/>
      <c r="J13" s="21"/>
      <c r="K13" s="21"/>
      <c r="L13" s="41"/>
    </row>
    <row r="14" ht="20.1" customHeight="1" spans="1:12">
      <c r="A14" s="23" t="s">
        <v>21</v>
      </c>
      <c r="B14" s="24">
        <v>1153</v>
      </c>
      <c r="C14" s="24">
        <v>1153</v>
      </c>
      <c r="D14" s="25">
        <f>'[2]表三 (县区过渡表)'!B14</f>
        <v>1153</v>
      </c>
      <c r="E14" s="26"/>
      <c r="F14" s="27"/>
      <c r="G14" s="21" t="s">
        <v>20</v>
      </c>
      <c r="H14" s="21"/>
      <c r="I14" s="21"/>
      <c r="J14" s="21"/>
      <c r="K14" s="21"/>
      <c r="L14" s="41"/>
    </row>
    <row r="15" ht="20.1" customHeight="1" spans="1:12">
      <c r="A15" s="23" t="s">
        <v>22</v>
      </c>
      <c r="B15" s="24">
        <v>24277</v>
      </c>
      <c r="C15" s="24">
        <v>24277</v>
      </c>
      <c r="D15" s="25">
        <f>'[2]表三 (县区过渡表)'!B15</f>
        <v>24277</v>
      </c>
      <c r="E15" s="26"/>
      <c r="F15" s="27"/>
      <c r="G15" s="21" t="s">
        <v>20</v>
      </c>
      <c r="H15" s="21"/>
      <c r="I15" s="21"/>
      <c r="J15" s="21"/>
      <c r="K15" s="21"/>
      <c r="L15" s="41"/>
    </row>
    <row r="16" ht="20.1" customHeight="1" spans="1:12">
      <c r="A16" s="23" t="s">
        <v>23</v>
      </c>
      <c r="B16" s="28">
        <v>28688</v>
      </c>
      <c r="C16" s="23">
        <v>32048</v>
      </c>
      <c r="D16" s="25">
        <f>'[2]表三 (县区过渡表)'!B16</f>
        <v>32048</v>
      </c>
      <c r="E16" s="26"/>
      <c r="F16" s="27"/>
      <c r="G16" s="21" t="s">
        <v>20</v>
      </c>
      <c r="H16" s="21"/>
      <c r="I16" s="21"/>
      <c r="J16" s="21"/>
      <c r="K16" s="21"/>
      <c r="L16" s="41"/>
    </row>
    <row r="17" spans="1:12">
      <c r="A17" s="23" t="s">
        <v>24</v>
      </c>
      <c r="B17" s="25">
        <f>SUM(B18:B52)</f>
        <v>79111</v>
      </c>
      <c r="C17" s="25">
        <f>SUM(C18:C52)</f>
        <v>155498</v>
      </c>
      <c r="D17" s="25">
        <f>SUM(D18:D52)</f>
        <v>121377</v>
      </c>
      <c r="E17" s="17">
        <f>D17/B17*100</f>
        <v>153.426198632301</v>
      </c>
      <c r="F17" s="18">
        <f>D17/C17*100</f>
        <v>78.0569525009968</v>
      </c>
      <c r="G17" s="21" t="s">
        <v>20</v>
      </c>
      <c r="H17" s="21"/>
      <c r="I17" s="21"/>
      <c r="J17" s="21"/>
      <c r="K17" s="21" t="s">
        <v>20</v>
      </c>
      <c r="L17" s="41"/>
    </row>
    <row r="18" spans="1:12">
      <c r="A18" s="23" t="s">
        <v>25</v>
      </c>
      <c r="B18" s="28"/>
      <c r="C18" s="23"/>
      <c r="D18" s="25">
        <f>'[2]表三 (县区过渡表)'!B18</f>
        <v>0</v>
      </c>
      <c r="E18" s="26"/>
      <c r="F18" s="27"/>
      <c r="G18" s="21" t="s">
        <v>20</v>
      </c>
      <c r="H18" s="21"/>
      <c r="I18" s="21"/>
      <c r="J18" s="21"/>
      <c r="K18" s="21"/>
      <c r="L18" s="41"/>
    </row>
    <row r="19" spans="1:12">
      <c r="A19" s="29" t="s">
        <v>26</v>
      </c>
      <c r="B19" s="24">
        <v>7034</v>
      </c>
      <c r="C19" s="29">
        <v>15973</v>
      </c>
      <c r="D19" s="25">
        <f>'[2]表三 (县区过渡表)'!B19</f>
        <v>15202</v>
      </c>
      <c r="E19" s="26"/>
      <c r="F19" s="27"/>
      <c r="G19" s="21" t="s">
        <v>20</v>
      </c>
      <c r="H19" s="21"/>
      <c r="I19" s="21"/>
      <c r="J19" s="21"/>
      <c r="K19" s="21"/>
      <c r="L19" s="41"/>
    </row>
    <row r="20" spans="1:12">
      <c r="A20" s="30" t="s">
        <v>27</v>
      </c>
      <c r="B20" s="24">
        <v>646</v>
      </c>
      <c r="C20" s="30">
        <v>8620</v>
      </c>
      <c r="D20" s="25">
        <f>'[2]表三 (县区过渡表)'!B20</f>
        <v>8574</v>
      </c>
      <c r="E20" s="26"/>
      <c r="F20" s="27"/>
      <c r="G20" s="21" t="s">
        <v>20</v>
      </c>
      <c r="H20" s="21"/>
      <c r="I20" s="21"/>
      <c r="J20" s="21"/>
      <c r="K20" s="21"/>
      <c r="L20" s="41"/>
    </row>
    <row r="21" spans="1:12">
      <c r="A21" s="30" t="s">
        <v>28</v>
      </c>
      <c r="B21" s="24">
        <v>6445</v>
      </c>
      <c r="C21" s="30">
        <v>32688</v>
      </c>
      <c r="D21" s="25">
        <f>'[2]表三 (县区过渡表)'!B21</f>
        <v>30096</v>
      </c>
      <c r="E21" s="26"/>
      <c r="F21" s="27"/>
      <c r="G21" s="21" t="s">
        <v>20</v>
      </c>
      <c r="H21" s="21"/>
      <c r="I21" s="21"/>
      <c r="J21" s="21"/>
      <c r="K21" s="21"/>
      <c r="L21" s="41"/>
    </row>
    <row r="22" spans="1:12">
      <c r="A22" s="30" t="s">
        <v>29</v>
      </c>
      <c r="B22" s="31"/>
      <c r="C22" s="30"/>
      <c r="D22" s="25">
        <f>'[2]表三 (县区过渡表)'!B22</f>
        <v>0</v>
      </c>
      <c r="E22" s="26"/>
      <c r="F22" s="27"/>
      <c r="G22" s="21" t="s">
        <v>20</v>
      </c>
      <c r="H22" s="21"/>
      <c r="I22" s="21"/>
      <c r="J22" s="21"/>
      <c r="K22" s="21"/>
      <c r="L22" s="41"/>
    </row>
    <row r="23" spans="1:12">
      <c r="A23" s="30" t="s">
        <v>30</v>
      </c>
      <c r="B23" s="31"/>
      <c r="C23" s="30"/>
      <c r="D23" s="25">
        <f>'[2]表三 (县区过渡表)'!B23</f>
        <v>0</v>
      </c>
      <c r="E23" s="26"/>
      <c r="F23" s="27"/>
      <c r="G23" s="21" t="s">
        <v>20</v>
      </c>
      <c r="H23" s="21"/>
      <c r="I23" s="21"/>
      <c r="J23" s="21"/>
      <c r="K23" s="21"/>
      <c r="L23" s="41"/>
    </row>
    <row r="24" spans="1:12">
      <c r="A24" s="30" t="s">
        <v>31</v>
      </c>
      <c r="B24" s="31">
        <v>4672</v>
      </c>
      <c r="C24" s="30">
        <v>4958</v>
      </c>
      <c r="D24" s="25">
        <f>'[2]表三 (县区过渡表)'!B24</f>
        <v>3750</v>
      </c>
      <c r="E24" s="26"/>
      <c r="F24" s="27"/>
      <c r="G24" s="30" t="s">
        <v>20</v>
      </c>
      <c r="H24" s="30"/>
      <c r="I24" s="30"/>
      <c r="J24" s="30"/>
      <c r="K24" s="30"/>
      <c r="L24" s="41"/>
    </row>
    <row r="25" spans="1:12">
      <c r="A25" s="30" t="s">
        <v>32</v>
      </c>
      <c r="B25" s="31"/>
      <c r="C25" s="30">
        <v>2188</v>
      </c>
      <c r="D25" s="25">
        <f>'[2]表三 (县区过渡表)'!B25</f>
        <v>0</v>
      </c>
      <c r="E25" s="26"/>
      <c r="F25" s="27"/>
      <c r="G25" s="30" t="s">
        <v>20</v>
      </c>
      <c r="H25" s="30"/>
      <c r="I25" s="30"/>
      <c r="J25" s="30"/>
      <c r="K25" s="30"/>
      <c r="L25" s="41"/>
    </row>
    <row r="26" spans="1:12">
      <c r="A26" s="30" t="s">
        <v>33</v>
      </c>
      <c r="B26" s="31"/>
      <c r="C26" s="30">
        <v>22369</v>
      </c>
      <c r="D26" s="25">
        <f>'[2]表三 (县区过渡表)'!B26</f>
        <v>0</v>
      </c>
      <c r="E26" s="26"/>
      <c r="F26" s="27"/>
      <c r="G26" s="29" t="s">
        <v>20</v>
      </c>
      <c r="H26" s="29"/>
      <c r="I26" s="29"/>
      <c r="J26" s="29"/>
      <c r="K26" s="29"/>
      <c r="L26" s="41"/>
    </row>
    <row r="27" spans="1:12">
      <c r="A27" s="30" t="s">
        <v>34</v>
      </c>
      <c r="B27" s="31"/>
      <c r="C27" s="30"/>
      <c r="D27" s="25">
        <f>'[2]表三 (县区过渡表)'!B27</f>
        <v>0</v>
      </c>
      <c r="E27" s="26"/>
      <c r="F27" s="27"/>
      <c r="G27" s="30" t="s">
        <v>20</v>
      </c>
      <c r="H27" s="30"/>
      <c r="I27" s="30"/>
      <c r="J27" s="30"/>
      <c r="K27" s="30"/>
      <c r="L27" s="41"/>
    </row>
    <row r="28" spans="1:12">
      <c r="A28" s="30" t="s">
        <v>35</v>
      </c>
      <c r="B28" s="31"/>
      <c r="C28" s="30"/>
      <c r="D28" s="25">
        <f>'[2]表三 (县区过渡表)'!B28</f>
        <v>0</v>
      </c>
      <c r="E28" s="26"/>
      <c r="F28" s="27"/>
      <c r="G28" s="30" t="s">
        <v>20</v>
      </c>
      <c r="H28" s="30"/>
      <c r="I28" s="30"/>
      <c r="J28" s="30"/>
      <c r="K28" s="30"/>
      <c r="L28" s="41"/>
    </row>
    <row r="29" spans="1:12">
      <c r="A29" s="30" t="s">
        <v>36</v>
      </c>
      <c r="B29" s="31"/>
      <c r="C29" s="30"/>
      <c r="D29" s="25">
        <f>'[2]表三 (县区过渡表)'!B29</f>
        <v>0</v>
      </c>
      <c r="E29" s="26"/>
      <c r="F29" s="27"/>
      <c r="G29" s="30" t="s">
        <v>20</v>
      </c>
      <c r="H29" s="30"/>
      <c r="I29" s="30"/>
      <c r="J29" s="30"/>
      <c r="K29" s="30"/>
      <c r="L29" s="41"/>
    </row>
    <row r="30" spans="1:12">
      <c r="A30" s="30" t="s">
        <v>37</v>
      </c>
      <c r="B30" s="31"/>
      <c r="C30" s="30">
        <v>3758</v>
      </c>
      <c r="D30" s="25">
        <f>'[2]表三 (县区过渡表)'!B30</f>
        <v>0</v>
      </c>
      <c r="E30" s="26"/>
      <c r="F30" s="27"/>
      <c r="G30" s="30" t="s">
        <v>20</v>
      </c>
      <c r="H30" s="30"/>
      <c r="I30" s="30"/>
      <c r="J30" s="30"/>
      <c r="K30" s="30"/>
      <c r="L30" s="41"/>
    </row>
    <row r="31" spans="1:12">
      <c r="A31" s="32" t="s">
        <v>38</v>
      </c>
      <c r="B31" s="31">
        <v>133</v>
      </c>
      <c r="C31" s="32"/>
      <c r="D31" s="25">
        <f>'[2]表三 (县区过渡表)'!B31</f>
        <v>0</v>
      </c>
      <c r="E31" s="26"/>
      <c r="F31" s="27"/>
      <c r="G31" s="30" t="s">
        <v>20</v>
      </c>
      <c r="H31" s="30"/>
      <c r="I31" s="30"/>
      <c r="J31" s="30"/>
      <c r="K31" s="30"/>
      <c r="L31" s="41"/>
    </row>
    <row r="32" spans="1:12">
      <c r="A32" s="32" t="s">
        <v>39</v>
      </c>
      <c r="B32" s="31"/>
      <c r="C32" s="32"/>
      <c r="D32" s="25">
        <f>'[2]表三 (县区过渡表)'!B32</f>
        <v>0</v>
      </c>
      <c r="E32" s="26"/>
      <c r="F32" s="27"/>
      <c r="G32" s="30" t="s">
        <v>20</v>
      </c>
      <c r="H32" s="30"/>
      <c r="I32" s="30"/>
      <c r="J32" s="30"/>
      <c r="K32" s="30"/>
      <c r="L32" s="41"/>
    </row>
    <row r="33" spans="1:12">
      <c r="A33" s="32" t="s">
        <v>40</v>
      </c>
      <c r="B33" s="31"/>
      <c r="C33" s="32"/>
      <c r="D33" s="25">
        <f>'[2]表三 (县区过渡表)'!B33</f>
        <v>0</v>
      </c>
      <c r="E33" s="26"/>
      <c r="F33" s="27"/>
      <c r="G33" s="30" t="s">
        <v>20</v>
      </c>
      <c r="H33" s="30"/>
      <c r="I33" s="30"/>
      <c r="J33" s="30"/>
      <c r="K33" s="30"/>
      <c r="L33" s="41"/>
    </row>
    <row r="34" spans="1:12">
      <c r="A34" s="32" t="s">
        <v>41</v>
      </c>
      <c r="B34" s="31">
        <v>1858</v>
      </c>
      <c r="C34" s="32">
        <v>2152</v>
      </c>
      <c r="D34" s="25">
        <f>'[2]表三 (县区过渡表)'!B34</f>
        <v>1811</v>
      </c>
      <c r="E34" s="26"/>
      <c r="F34" s="27"/>
      <c r="G34" s="30" t="s">
        <v>20</v>
      </c>
      <c r="H34" s="30"/>
      <c r="I34" s="30"/>
      <c r="J34" s="30"/>
      <c r="K34" s="30"/>
      <c r="L34" s="41"/>
    </row>
    <row r="35" spans="1:12">
      <c r="A35" s="32" t="s">
        <v>42</v>
      </c>
      <c r="B35" s="31">
        <v>10298</v>
      </c>
      <c r="C35" s="32">
        <v>8858</v>
      </c>
      <c r="D35" s="25">
        <f>'[2]表三 (县区过渡表)'!B35</f>
        <v>9705</v>
      </c>
      <c r="E35" s="26"/>
      <c r="F35" s="27"/>
      <c r="G35" s="21" t="s">
        <v>20</v>
      </c>
      <c r="H35" s="21"/>
      <c r="I35" s="21"/>
      <c r="J35" s="21"/>
      <c r="K35" s="21"/>
      <c r="L35" s="41"/>
    </row>
    <row r="36" spans="1:12">
      <c r="A36" s="32" t="s">
        <v>43</v>
      </c>
      <c r="B36" s="31"/>
      <c r="C36" s="32">
        <v>404</v>
      </c>
      <c r="D36" s="25">
        <f>'[2]表三 (县区过渡表)'!B36</f>
        <v>0</v>
      </c>
      <c r="E36" s="26"/>
      <c r="F36" s="27"/>
      <c r="G36" s="21" t="s">
        <v>20</v>
      </c>
      <c r="H36" s="21"/>
      <c r="I36" s="21"/>
      <c r="J36" s="21"/>
      <c r="K36" s="21"/>
      <c r="L36" s="41"/>
    </row>
    <row r="37" spans="1:12">
      <c r="A37" s="32" t="s">
        <v>44</v>
      </c>
      <c r="B37" s="31">
        <v>115</v>
      </c>
      <c r="C37" s="32">
        <v>452</v>
      </c>
      <c r="D37" s="25">
        <f>'[2]表三 (县区过渡表)'!B37</f>
        <v>822</v>
      </c>
      <c r="E37" s="26"/>
      <c r="F37" s="27"/>
      <c r="G37" s="21" t="s">
        <v>20</v>
      </c>
      <c r="H37" s="21"/>
      <c r="I37" s="21"/>
      <c r="J37" s="21"/>
      <c r="K37" s="21"/>
      <c r="L37" s="41"/>
    </row>
    <row r="38" spans="1:12">
      <c r="A38" s="32" t="s">
        <v>45</v>
      </c>
      <c r="B38" s="31">
        <v>22333</v>
      </c>
      <c r="C38" s="32">
        <v>22653</v>
      </c>
      <c r="D38" s="25">
        <f>'[2]表三 (县区过渡表)'!B38</f>
        <v>27096</v>
      </c>
      <c r="E38" s="26"/>
      <c r="F38" s="27"/>
      <c r="G38" s="21" t="s">
        <v>20</v>
      </c>
      <c r="H38" s="21"/>
      <c r="I38" s="21"/>
      <c r="J38" s="21"/>
      <c r="K38" s="21"/>
      <c r="L38" s="41"/>
    </row>
    <row r="39" spans="1:12">
      <c r="A39" s="32" t="s">
        <v>46</v>
      </c>
      <c r="B39" s="31">
        <v>6618</v>
      </c>
      <c r="C39" s="32">
        <v>6247</v>
      </c>
      <c r="D39" s="25">
        <f>'[2]表三 (县区过渡表)'!B39</f>
        <v>5953</v>
      </c>
      <c r="E39" s="26"/>
      <c r="F39" s="27"/>
      <c r="G39" s="21" t="s">
        <v>20</v>
      </c>
      <c r="H39" s="21"/>
      <c r="I39" s="21"/>
      <c r="J39" s="21"/>
      <c r="K39" s="21"/>
      <c r="L39" s="41"/>
    </row>
    <row r="40" spans="1:12">
      <c r="A40" s="32" t="s">
        <v>47</v>
      </c>
      <c r="B40" s="31">
        <v>1971</v>
      </c>
      <c r="C40" s="32">
        <v>47</v>
      </c>
      <c r="D40" s="25">
        <f>'[2]表三 (县区过渡表)'!B40</f>
        <v>52</v>
      </c>
      <c r="E40" s="26"/>
      <c r="F40" s="27"/>
      <c r="G40" s="21" t="s">
        <v>20</v>
      </c>
      <c r="H40" s="21"/>
      <c r="I40" s="21"/>
      <c r="J40" s="21"/>
      <c r="K40" s="21"/>
      <c r="L40" s="41"/>
    </row>
    <row r="41" spans="1:12">
      <c r="A41" s="32" t="s">
        <v>48</v>
      </c>
      <c r="B41" s="31"/>
      <c r="C41" s="32"/>
      <c r="D41" s="25">
        <f>'[2]表三 (县区过渡表)'!B41</f>
        <v>1286</v>
      </c>
      <c r="E41" s="26"/>
      <c r="F41" s="27"/>
      <c r="G41" s="21" t="s">
        <v>20</v>
      </c>
      <c r="H41" s="21"/>
      <c r="I41" s="21"/>
      <c r="J41" s="21"/>
      <c r="K41" s="21"/>
      <c r="L41" s="41"/>
    </row>
    <row r="42" spans="1:12">
      <c r="A42" s="32" t="s">
        <v>49</v>
      </c>
      <c r="B42" s="31">
        <v>14129</v>
      </c>
      <c r="C42" s="32">
        <v>19918</v>
      </c>
      <c r="D42" s="25">
        <f>'[2]表三 (县区过渡表)'!B42</f>
        <v>15883</v>
      </c>
      <c r="E42" s="26"/>
      <c r="F42" s="27"/>
      <c r="G42" s="21" t="s">
        <v>20</v>
      </c>
      <c r="H42" s="21"/>
      <c r="I42" s="21"/>
      <c r="J42" s="21"/>
      <c r="K42" s="21"/>
      <c r="L42" s="41"/>
    </row>
    <row r="43" spans="1:12">
      <c r="A43" s="32" t="s">
        <v>50</v>
      </c>
      <c r="B43" s="31">
        <v>407</v>
      </c>
      <c r="C43" s="32">
        <v>1773</v>
      </c>
      <c r="D43" s="25">
        <f>'[2]表三 (县区过渡表)'!B43</f>
        <v>0</v>
      </c>
      <c r="E43" s="26"/>
      <c r="F43" s="27"/>
      <c r="G43" s="21" t="s">
        <v>20</v>
      </c>
      <c r="H43" s="21"/>
      <c r="I43" s="21"/>
      <c r="J43" s="21"/>
      <c r="K43" s="21"/>
      <c r="L43" s="41"/>
    </row>
    <row r="44" spans="1:12">
      <c r="A44" s="32" t="s">
        <v>51</v>
      </c>
      <c r="B44" s="31"/>
      <c r="C44" s="32"/>
      <c r="D44" s="25">
        <f>'[2]表三 (县区过渡表)'!B44</f>
        <v>300</v>
      </c>
      <c r="E44" s="26"/>
      <c r="F44" s="27"/>
      <c r="G44" s="21" t="s">
        <v>20</v>
      </c>
      <c r="H44" s="21"/>
      <c r="I44" s="21"/>
      <c r="J44" s="21"/>
      <c r="K44" s="21"/>
      <c r="L44" s="41"/>
    </row>
    <row r="45" spans="1:12">
      <c r="A45" s="32" t="s">
        <v>52</v>
      </c>
      <c r="B45" s="31">
        <v>446</v>
      </c>
      <c r="C45" s="32"/>
      <c r="D45" s="25">
        <f>'[2]表三 (县区过渡表)'!B45</f>
        <v>374</v>
      </c>
      <c r="E45" s="26"/>
      <c r="F45" s="27"/>
      <c r="G45" s="21" t="s">
        <v>20</v>
      </c>
      <c r="H45" s="21"/>
      <c r="I45" s="21"/>
      <c r="J45" s="21"/>
      <c r="K45" s="21"/>
      <c r="L45" s="41"/>
    </row>
    <row r="46" spans="1:12">
      <c r="A46" s="32" t="s">
        <v>53</v>
      </c>
      <c r="B46" s="31"/>
      <c r="C46" s="32"/>
      <c r="D46" s="25">
        <f>'[2]表三 (县区过渡表)'!B46</f>
        <v>0</v>
      </c>
      <c r="E46" s="26"/>
      <c r="F46" s="27"/>
      <c r="G46" s="21" t="s">
        <v>20</v>
      </c>
      <c r="H46" s="21"/>
      <c r="I46" s="21"/>
      <c r="J46" s="21"/>
      <c r="K46" s="21"/>
      <c r="L46" s="41"/>
    </row>
    <row r="47" spans="1:12">
      <c r="A47" s="32" t="s">
        <v>54</v>
      </c>
      <c r="B47" s="31"/>
      <c r="C47" s="32"/>
      <c r="D47" s="25">
        <f>'[2]表三 (县区过渡表)'!B47</f>
        <v>0</v>
      </c>
      <c r="E47" s="26"/>
      <c r="F47" s="27"/>
      <c r="G47" s="21" t="s">
        <v>20</v>
      </c>
      <c r="H47" s="21"/>
      <c r="I47" s="21"/>
      <c r="J47" s="21"/>
      <c r="K47" s="21"/>
      <c r="L47" s="41"/>
    </row>
    <row r="48" spans="1:12">
      <c r="A48" s="32" t="s">
        <v>55</v>
      </c>
      <c r="B48" s="31">
        <v>2006</v>
      </c>
      <c r="C48" s="32">
        <v>1894</v>
      </c>
      <c r="D48" s="25">
        <f>'[2]表三 (县区过渡表)'!B48</f>
        <v>404</v>
      </c>
      <c r="E48" s="26"/>
      <c r="F48" s="27"/>
      <c r="G48" s="21" t="s">
        <v>20</v>
      </c>
      <c r="H48" s="21"/>
      <c r="I48" s="21"/>
      <c r="J48" s="21"/>
      <c r="K48" s="21"/>
      <c r="L48" s="41"/>
    </row>
    <row r="49" spans="1:12">
      <c r="A49" s="32" t="s">
        <v>56</v>
      </c>
      <c r="B49" s="31"/>
      <c r="C49" s="32"/>
      <c r="D49" s="25">
        <f>'[2]表三 (县区过渡表)'!B49</f>
        <v>0</v>
      </c>
      <c r="E49" s="26"/>
      <c r="F49" s="27"/>
      <c r="G49" s="30" t="s">
        <v>20</v>
      </c>
      <c r="H49" s="30"/>
      <c r="I49" s="30"/>
      <c r="J49" s="30"/>
      <c r="K49" s="30"/>
      <c r="L49" s="41"/>
    </row>
    <row r="50" spans="1:12">
      <c r="A50" s="32" t="s">
        <v>57</v>
      </c>
      <c r="B50" s="31"/>
      <c r="C50" s="32">
        <v>131</v>
      </c>
      <c r="D50" s="25">
        <f>'[2]表三 (县区过渡表)'!B50</f>
        <v>0</v>
      </c>
      <c r="E50" s="26"/>
      <c r="F50" s="27"/>
      <c r="G50" s="30"/>
      <c r="H50" s="30"/>
      <c r="I50" s="30"/>
      <c r="J50" s="30"/>
      <c r="K50" s="30"/>
      <c r="L50" s="41"/>
    </row>
    <row r="51" spans="1:12">
      <c r="A51" s="32" t="s">
        <v>58</v>
      </c>
      <c r="B51" s="31"/>
      <c r="C51" s="32"/>
      <c r="D51" s="25">
        <f>'[2]表三 (县区过渡表)'!B51</f>
        <v>0</v>
      </c>
      <c r="E51" s="26"/>
      <c r="F51" s="27"/>
      <c r="G51" s="30" t="s">
        <v>20</v>
      </c>
      <c r="H51" s="30"/>
      <c r="I51" s="30"/>
      <c r="J51" s="30"/>
      <c r="K51" s="30"/>
      <c r="L51" s="41"/>
    </row>
    <row r="52" spans="1:12">
      <c r="A52" s="30" t="s">
        <v>59</v>
      </c>
      <c r="B52" s="31"/>
      <c r="C52" s="30">
        <v>415</v>
      </c>
      <c r="D52" s="25">
        <f>'[2]表三 (县区过渡表)'!B52</f>
        <v>69</v>
      </c>
      <c r="E52" s="26"/>
      <c r="F52" s="27"/>
      <c r="G52" s="30" t="s">
        <v>20</v>
      </c>
      <c r="H52" s="30"/>
      <c r="I52" s="30"/>
      <c r="J52" s="30"/>
      <c r="K52" s="30"/>
      <c r="L52" s="41"/>
    </row>
    <row r="53" spans="1:12">
      <c r="A53" s="30" t="s">
        <v>60</v>
      </c>
      <c r="B53" s="33">
        <f>SUM(B54:B74)</f>
        <v>2886</v>
      </c>
      <c r="C53" s="33">
        <f>SUM(C54:C74)</f>
        <v>55616</v>
      </c>
      <c r="D53" s="33">
        <f>SUM(D54:D74)</f>
        <v>0</v>
      </c>
      <c r="E53" s="17">
        <f>D53/B53*100</f>
        <v>0</v>
      </c>
      <c r="F53" s="18">
        <f>D53/C53*100</f>
        <v>0</v>
      </c>
      <c r="G53" s="30" t="s">
        <v>20</v>
      </c>
      <c r="H53" s="30"/>
      <c r="I53" s="30"/>
      <c r="J53" s="30"/>
      <c r="K53" s="30"/>
      <c r="L53" s="41"/>
    </row>
    <row r="54" spans="1:12">
      <c r="A54" s="30" t="s">
        <v>61</v>
      </c>
      <c r="B54" s="34">
        <v>63</v>
      </c>
      <c r="C54" s="30">
        <f>792+5</f>
        <v>797</v>
      </c>
      <c r="D54" s="25">
        <f>'[2]表三 (县区过渡表)'!B54</f>
        <v>0</v>
      </c>
      <c r="E54" s="26"/>
      <c r="F54" s="27"/>
      <c r="G54" s="30" t="s">
        <v>20</v>
      </c>
      <c r="H54" s="30"/>
      <c r="I54" s="30"/>
      <c r="J54" s="30"/>
      <c r="K54" s="30"/>
      <c r="L54" s="41"/>
    </row>
    <row r="55" spans="1:12">
      <c r="A55" s="30" t="s">
        <v>62</v>
      </c>
      <c r="B55" s="34"/>
      <c r="C55" s="30"/>
      <c r="D55" s="25">
        <f>'[2]表三 (县区过渡表)'!B55</f>
        <v>0</v>
      </c>
      <c r="E55" s="26"/>
      <c r="F55" s="27"/>
      <c r="G55" s="30"/>
      <c r="H55" s="30"/>
      <c r="I55" s="30"/>
      <c r="J55" s="30"/>
      <c r="K55" s="30"/>
      <c r="L55" s="41"/>
    </row>
    <row r="56" spans="1:12">
      <c r="A56" s="30" t="s">
        <v>63</v>
      </c>
      <c r="B56" s="28"/>
      <c r="C56" s="30"/>
      <c r="D56" s="25">
        <f>'[2]表三 (县区过渡表)'!B56</f>
        <v>0</v>
      </c>
      <c r="E56" s="26"/>
      <c r="F56" s="27"/>
      <c r="G56" s="30"/>
      <c r="H56" s="30"/>
      <c r="I56" s="30"/>
      <c r="J56" s="30"/>
      <c r="K56" s="30"/>
      <c r="L56" s="41"/>
    </row>
    <row r="57" spans="1:12">
      <c r="A57" s="30" t="s">
        <v>64</v>
      </c>
      <c r="B57" s="35"/>
      <c r="C57" s="30">
        <v>3</v>
      </c>
      <c r="D57" s="25">
        <f>'[2]表三 (县区过渡表)'!B57</f>
        <v>0</v>
      </c>
      <c r="E57" s="26"/>
      <c r="F57" s="27"/>
      <c r="G57" s="30"/>
      <c r="H57" s="30"/>
      <c r="I57" s="30"/>
      <c r="J57" s="30"/>
      <c r="K57" s="21"/>
      <c r="L57" s="41"/>
    </row>
    <row r="58" ht="15.6" spans="1:12">
      <c r="A58" s="30" t="s">
        <v>65</v>
      </c>
      <c r="B58" s="36"/>
      <c r="C58" s="30">
        <v>10369</v>
      </c>
      <c r="D58" s="25">
        <f>'[2]表三 (县区过渡表)'!B58</f>
        <v>0</v>
      </c>
      <c r="E58" s="26"/>
      <c r="F58" s="27"/>
      <c r="G58" s="30"/>
      <c r="H58" s="30"/>
      <c r="I58" s="30"/>
      <c r="J58" s="30"/>
      <c r="K58" s="21"/>
      <c r="L58" s="41"/>
    </row>
    <row r="59" spans="1:12">
      <c r="A59" s="30" t="s">
        <v>66</v>
      </c>
      <c r="B59" s="37"/>
      <c r="C59" s="30">
        <v>2169</v>
      </c>
      <c r="D59" s="25">
        <f>'[2]表三 (县区过渡表)'!B59</f>
        <v>0</v>
      </c>
      <c r="E59" s="26"/>
      <c r="F59" s="27"/>
      <c r="G59" s="30"/>
      <c r="H59" s="30"/>
      <c r="I59" s="30"/>
      <c r="J59" s="30"/>
      <c r="K59" s="21"/>
      <c r="L59" s="41"/>
    </row>
    <row r="60" spans="1:12">
      <c r="A60" s="30" t="s">
        <v>67</v>
      </c>
      <c r="B60" s="28"/>
      <c r="C60" s="30">
        <v>259</v>
      </c>
      <c r="D60" s="25">
        <f>'[2]表三 (县区过渡表)'!B60</f>
        <v>0</v>
      </c>
      <c r="E60" s="26"/>
      <c r="F60" s="27"/>
      <c r="G60" s="30"/>
      <c r="H60" s="30"/>
      <c r="I60" s="30"/>
      <c r="J60" s="30"/>
      <c r="K60" s="21"/>
      <c r="L60" s="41"/>
    </row>
    <row r="61" spans="1:12">
      <c r="A61" s="30" t="s">
        <v>68</v>
      </c>
      <c r="B61" s="28"/>
      <c r="C61" s="30">
        <f>1066+9</f>
        <v>1075</v>
      </c>
      <c r="D61" s="25">
        <f>'[2]表三 (县区过渡表)'!B61</f>
        <v>0</v>
      </c>
      <c r="E61" s="26"/>
      <c r="F61" s="27"/>
      <c r="G61" s="30"/>
      <c r="H61" s="30"/>
      <c r="I61" s="30"/>
      <c r="J61" s="30"/>
      <c r="K61" s="42"/>
      <c r="L61" s="43"/>
    </row>
    <row r="62" s="2" customFormat="1" spans="1:12">
      <c r="A62" s="30" t="s">
        <v>69</v>
      </c>
      <c r="B62" s="38">
        <v>1330</v>
      </c>
      <c r="C62" s="30">
        <v>1486</v>
      </c>
      <c r="D62" s="25">
        <f>'[2]表三 (县区过渡表)'!B62</f>
        <v>0</v>
      </c>
      <c r="E62" s="26"/>
      <c r="F62" s="27"/>
      <c r="G62" s="30"/>
      <c r="H62" s="30"/>
      <c r="I62" s="30"/>
      <c r="J62" s="30"/>
      <c r="K62" s="42"/>
      <c r="L62" s="43"/>
    </row>
    <row r="63" spans="1:12">
      <c r="A63" s="30" t="s">
        <v>70</v>
      </c>
      <c r="B63" s="28">
        <v>20</v>
      </c>
      <c r="C63" s="30">
        <v>1066</v>
      </c>
      <c r="D63" s="25">
        <f>'[2]表三 (县区过渡表)'!B63</f>
        <v>0</v>
      </c>
      <c r="E63" s="26"/>
      <c r="F63" s="27"/>
      <c r="G63" s="30"/>
      <c r="H63" s="30"/>
      <c r="I63" s="30"/>
      <c r="J63" s="30"/>
      <c r="K63" s="23"/>
      <c r="L63" s="41"/>
    </row>
    <row r="64" spans="1:12">
      <c r="A64" s="30" t="s">
        <v>71</v>
      </c>
      <c r="B64" s="28"/>
      <c r="C64" s="30">
        <v>1075</v>
      </c>
      <c r="D64" s="25">
        <f>'[2]表三 (县区过渡表)'!B64</f>
        <v>0</v>
      </c>
      <c r="E64" s="26"/>
      <c r="F64" s="27"/>
      <c r="G64" s="30"/>
      <c r="H64" s="30"/>
      <c r="I64" s="30"/>
      <c r="J64" s="30"/>
      <c r="K64" s="23"/>
      <c r="L64" s="41"/>
    </row>
    <row r="65" spans="1:12">
      <c r="A65" s="30" t="s">
        <v>72</v>
      </c>
      <c r="B65" s="28">
        <v>1458</v>
      </c>
      <c r="C65" s="30">
        <v>30317</v>
      </c>
      <c r="D65" s="25">
        <f>'[2]表三 (县区过渡表)'!B65</f>
        <v>0</v>
      </c>
      <c r="E65" s="26"/>
      <c r="F65" s="27"/>
      <c r="G65" s="30"/>
      <c r="H65" s="30"/>
      <c r="I65" s="30"/>
      <c r="J65" s="30"/>
      <c r="K65" s="23"/>
      <c r="L65" s="41"/>
    </row>
    <row r="66" spans="1:12">
      <c r="A66" s="30" t="s">
        <v>73</v>
      </c>
      <c r="B66" s="28"/>
      <c r="C66" s="30">
        <v>2118</v>
      </c>
      <c r="D66" s="25">
        <f>'[2]表三 (县区过渡表)'!B66</f>
        <v>0</v>
      </c>
      <c r="E66" s="26"/>
      <c r="F66" s="27"/>
      <c r="G66" s="30"/>
      <c r="H66" s="30"/>
      <c r="I66" s="30"/>
      <c r="J66" s="30"/>
      <c r="K66" s="23"/>
      <c r="L66" s="41"/>
    </row>
    <row r="67" spans="1:12">
      <c r="A67" s="30" t="s">
        <v>74</v>
      </c>
      <c r="B67" s="28"/>
      <c r="C67" s="30">
        <v>3564</v>
      </c>
      <c r="D67" s="25">
        <f>'[2]表三 (县区过渡表)'!B67</f>
        <v>0</v>
      </c>
      <c r="E67" s="26"/>
      <c r="F67" s="27"/>
      <c r="G67" s="30"/>
      <c r="H67" s="30"/>
      <c r="I67" s="30"/>
      <c r="J67" s="30"/>
      <c r="K67" s="23"/>
      <c r="L67" s="41"/>
    </row>
    <row r="68" spans="1:12">
      <c r="A68" s="30" t="s">
        <v>75</v>
      </c>
      <c r="B68" s="28"/>
      <c r="C68" s="30">
        <v>970</v>
      </c>
      <c r="D68" s="25">
        <f>'[2]表三 (县区过渡表)'!B68</f>
        <v>0</v>
      </c>
      <c r="E68" s="26"/>
      <c r="F68" s="27"/>
      <c r="G68" s="30"/>
      <c r="H68" s="30"/>
      <c r="I68" s="30"/>
      <c r="J68" s="30"/>
      <c r="K68" s="23"/>
      <c r="L68" s="41"/>
    </row>
    <row r="69" spans="1:12">
      <c r="A69" s="30" t="s">
        <v>76</v>
      </c>
      <c r="B69" s="28"/>
      <c r="C69" s="30"/>
      <c r="D69" s="25">
        <f>'[2]表三 (县区过渡表)'!B69</f>
        <v>0</v>
      </c>
      <c r="E69" s="26"/>
      <c r="F69" s="27"/>
      <c r="G69" s="30"/>
      <c r="H69" s="30"/>
      <c r="I69" s="30"/>
      <c r="J69" s="30"/>
      <c r="K69" s="23"/>
      <c r="L69" s="41"/>
    </row>
    <row r="70" spans="1:12">
      <c r="A70" s="30" t="s">
        <v>77</v>
      </c>
      <c r="B70" s="28"/>
      <c r="C70" s="30"/>
      <c r="D70" s="25">
        <f>'[2]表三 (县区过渡表)'!B70</f>
        <v>0</v>
      </c>
      <c r="E70" s="26"/>
      <c r="F70" s="27"/>
      <c r="G70" s="30"/>
      <c r="H70" s="30"/>
      <c r="I70" s="30"/>
      <c r="J70" s="30"/>
      <c r="K70" s="23"/>
      <c r="L70" s="41"/>
    </row>
    <row r="71" spans="1:12">
      <c r="A71" s="30" t="s">
        <v>78</v>
      </c>
      <c r="B71" s="28"/>
      <c r="C71" s="30"/>
      <c r="D71" s="25">
        <f>'[2]表三 (县区过渡表)'!B71</f>
        <v>0</v>
      </c>
      <c r="E71" s="26"/>
      <c r="F71" s="27"/>
      <c r="G71" s="30"/>
      <c r="H71" s="30"/>
      <c r="I71" s="30"/>
      <c r="J71" s="30"/>
      <c r="K71" s="23"/>
      <c r="L71" s="41"/>
    </row>
    <row r="72" spans="1:12">
      <c r="A72" s="30" t="s">
        <v>79</v>
      </c>
      <c r="B72" s="28"/>
      <c r="C72" s="30"/>
      <c r="D72" s="25">
        <f>'[2]表三 (县区过渡表)'!B72</f>
        <v>0</v>
      </c>
      <c r="E72" s="26"/>
      <c r="F72" s="27"/>
      <c r="G72" s="30"/>
      <c r="H72" s="30"/>
      <c r="I72" s="30"/>
      <c r="J72" s="30"/>
      <c r="K72" s="23"/>
      <c r="L72" s="41"/>
    </row>
    <row r="73" spans="1:12">
      <c r="A73" s="30" t="s">
        <v>80</v>
      </c>
      <c r="B73" s="28"/>
      <c r="C73" s="30">
        <v>147</v>
      </c>
      <c r="D73" s="25">
        <f>'[2]表三 (县区过渡表)'!B73</f>
        <v>0</v>
      </c>
      <c r="E73" s="26"/>
      <c r="F73" s="27"/>
      <c r="G73" s="44"/>
      <c r="H73" s="44"/>
      <c r="I73" s="44"/>
      <c r="J73" s="44"/>
      <c r="K73" s="23"/>
      <c r="L73" s="41"/>
    </row>
    <row r="74" spans="1:12">
      <c r="A74" s="41" t="s">
        <v>81</v>
      </c>
      <c r="B74" s="28">
        <v>15</v>
      </c>
      <c r="C74" s="41">
        <f>179+22</f>
        <v>201</v>
      </c>
      <c r="D74" s="25">
        <f>'[2]表三 (县区过渡表)'!B74</f>
        <v>0</v>
      </c>
      <c r="E74" s="26"/>
      <c r="F74" s="27"/>
      <c r="G74" s="44"/>
      <c r="H74" s="44"/>
      <c r="I74" s="44"/>
      <c r="J74" s="44"/>
      <c r="K74" s="23"/>
      <c r="L74" s="41"/>
    </row>
    <row r="75" spans="1:12">
      <c r="A75" s="41"/>
      <c r="B75" s="41"/>
      <c r="C75" s="41"/>
      <c r="D75" s="41"/>
      <c r="E75" s="23"/>
      <c r="F75" s="45"/>
      <c r="G75" s="44"/>
      <c r="H75" s="46"/>
      <c r="I75" s="46"/>
      <c r="J75" s="46"/>
      <c r="K75" s="56"/>
      <c r="L75" s="41"/>
    </row>
    <row r="76" spans="1:12">
      <c r="A76" s="41"/>
      <c r="B76" s="41"/>
      <c r="C76" s="41"/>
      <c r="D76" s="41"/>
      <c r="E76" s="23"/>
      <c r="F76" s="45"/>
      <c r="G76" s="44"/>
      <c r="H76" s="46"/>
      <c r="I76" s="46"/>
      <c r="J76" s="46"/>
      <c r="K76" s="56"/>
      <c r="L76" s="41"/>
    </row>
    <row r="77" spans="1:12">
      <c r="A77" s="41"/>
      <c r="B77" s="41"/>
      <c r="C77" s="41"/>
      <c r="D77" s="41"/>
      <c r="E77" s="23"/>
      <c r="F77" s="45"/>
      <c r="G77" s="44"/>
      <c r="H77" s="46"/>
      <c r="I77" s="46"/>
      <c r="J77" s="46"/>
      <c r="K77" s="56"/>
      <c r="L77" s="41"/>
    </row>
    <row r="78" spans="1:12">
      <c r="A78" s="41" t="s">
        <v>82</v>
      </c>
      <c r="B78" s="18">
        <f>B79+B80</f>
        <v>0</v>
      </c>
      <c r="C78" s="18">
        <f>C79+C80</f>
        <v>0</v>
      </c>
      <c r="D78" s="18">
        <f>D79+D80</f>
        <v>0</v>
      </c>
      <c r="E78" s="17" t="e">
        <f>D78/B78*100</f>
        <v>#DIV/0!</v>
      </c>
      <c r="F78" s="18" t="e">
        <f>D78/C78*100</f>
        <v>#DIV/0!</v>
      </c>
      <c r="G78" s="44"/>
      <c r="H78" s="46"/>
      <c r="I78" s="46"/>
      <c r="J78" s="46"/>
      <c r="K78" s="56"/>
      <c r="L78" s="41"/>
    </row>
    <row r="79" spans="1:12">
      <c r="A79" s="41" t="s">
        <v>83</v>
      </c>
      <c r="B79" s="41"/>
      <c r="C79" s="41"/>
      <c r="D79" s="25">
        <f>'[2]表三 (县区过渡表)'!B79</f>
        <v>0</v>
      </c>
      <c r="E79" s="26"/>
      <c r="F79" s="27"/>
      <c r="G79" s="44"/>
      <c r="H79" s="46"/>
      <c r="I79" s="46"/>
      <c r="J79" s="46"/>
      <c r="K79" s="56"/>
      <c r="L79" s="41"/>
    </row>
    <row r="80" spans="1:12">
      <c r="A80" s="41" t="s">
        <v>84</v>
      </c>
      <c r="B80" s="41"/>
      <c r="C80" s="41"/>
      <c r="D80" s="25">
        <f>'[2]表三 (县区过渡表)'!B80</f>
        <v>0</v>
      </c>
      <c r="E80" s="26"/>
      <c r="F80" s="27"/>
      <c r="G80" s="44"/>
      <c r="H80" s="46"/>
      <c r="I80" s="46"/>
      <c r="J80" s="46"/>
      <c r="K80" s="56"/>
      <c r="L80" s="41"/>
    </row>
    <row r="81" spans="1:12">
      <c r="A81" s="41" t="s">
        <v>85</v>
      </c>
      <c r="B81" s="27"/>
      <c r="C81" s="27"/>
      <c r="D81" s="25">
        <f>'[2]表三 (县区过渡表)'!B81</f>
        <v>0</v>
      </c>
      <c r="E81" s="26"/>
      <c r="F81" s="27"/>
      <c r="G81" s="44"/>
      <c r="H81" s="46"/>
      <c r="I81" s="46"/>
      <c r="J81" s="46"/>
      <c r="K81" s="56"/>
      <c r="L81" s="41"/>
    </row>
    <row r="82" spans="1:12">
      <c r="A82" s="23" t="s">
        <v>86</v>
      </c>
      <c r="B82" s="27">
        <v>44288</v>
      </c>
      <c r="C82" s="27">
        <v>44288</v>
      </c>
      <c r="D82" s="25">
        <f>'[2]表三 (县区过渡表)'!B82</f>
        <v>0</v>
      </c>
      <c r="E82" s="26"/>
      <c r="F82" s="27"/>
      <c r="G82" s="44"/>
      <c r="H82" s="46"/>
      <c r="I82" s="46"/>
      <c r="J82" s="46"/>
      <c r="K82" s="56"/>
      <c r="L82" s="41"/>
    </row>
    <row r="83" spans="1:12">
      <c r="A83" s="23" t="s">
        <v>87</v>
      </c>
      <c r="B83" s="25">
        <f>B84+B86+B87</f>
        <v>300000</v>
      </c>
      <c r="C83" s="25">
        <f>C84+C86+C87</f>
        <v>276159</v>
      </c>
      <c r="D83" s="25">
        <f>D84+D86+D87</f>
        <v>200000</v>
      </c>
      <c r="E83" s="17">
        <f>D83/B83*100</f>
        <v>66.6666666666667</v>
      </c>
      <c r="F83" s="18">
        <f>D83/C83*100</f>
        <v>72.4220467194623</v>
      </c>
      <c r="G83" s="44"/>
      <c r="H83" s="46"/>
      <c r="I83" s="46"/>
      <c r="J83" s="46"/>
      <c r="K83" s="56"/>
      <c r="L83" s="41"/>
    </row>
    <row r="84" spans="1:12">
      <c r="A84" s="23" t="s">
        <v>88</v>
      </c>
      <c r="B84" s="41">
        <v>300000</v>
      </c>
      <c r="C84" s="41">
        <f>250717+5204+11-1113-4</f>
        <v>254815</v>
      </c>
      <c r="D84" s="25">
        <f>'[2]表三 (县区过渡表)'!B84</f>
        <v>150000</v>
      </c>
      <c r="E84" s="26"/>
      <c r="F84" s="27"/>
      <c r="G84" s="44" t="s">
        <v>89</v>
      </c>
      <c r="H84" s="47"/>
      <c r="I84" s="47"/>
      <c r="J84" s="22">
        <f>'[2]表三 (县区过渡表)'!J84</f>
        <v>0</v>
      </c>
      <c r="K84" s="26"/>
      <c r="L84" s="27"/>
    </row>
    <row r="85" spans="1:12">
      <c r="A85" s="41" t="s">
        <v>90</v>
      </c>
      <c r="B85" s="23"/>
      <c r="C85" s="23"/>
      <c r="D85" s="25">
        <f>'[2]表三 (县区过渡表)'!B85</f>
        <v>0</v>
      </c>
      <c r="E85" s="26"/>
      <c r="F85" s="27"/>
      <c r="G85" s="21" t="s">
        <v>91</v>
      </c>
      <c r="H85" s="48"/>
      <c r="I85" s="48"/>
      <c r="J85" s="22">
        <f>'[2]表三 (县区过渡表)'!J85</f>
        <v>0</v>
      </c>
      <c r="K85" s="26"/>
      <c r="L85" s="27"/>
    </row>
    <row r="86" spans="1:12">
      <c r="A86" s="23" t="s">
        <v>92</v>
      </c>
      <c r="B86" s="23"/>
      <c r="C86" s="23">
        <v>43</v>
      </c>
      <c r="D86" s="25">
        <f>'[2]表三 (县区过渡表)'!B86</f>
        <v>0</v>
      </c>
      <c r="E86" s="26"/>
      <c r="F86" s="27"/>
      <c r="G86" s="49" t="s">
        <v>93</v>
      </c>
      <c r="H86" s="50"/>
      <c r="I86" s="50">
        <v>106226</v>
      </c>
      <c r="J86" s="22">
        <f>'[2]表三 (县区过渡表)'!J86</f>
        <v>0</v>
      </c>
      <c r="K86" s="26"/>
      <c r="L86" s="27"/>
    </row>
    <row r="87" spans="1:12">
      <c r="A87" s="23" t="s">
        <v>94</v>
      </c>
      <c r="B87" s="23"/>
      <c r="C87" s="23">
        <v>21301</v>
      </c>
      <c r="D87" s="25">
        <f>'[2]表三 (县区过渡表)'!B87</f>
        <v>50000</v>
      </c>
      <c r="E87" s="26"/>
      <c r="F87" s="27"/>
      <c r="G87" s="49" t="s">
        <v>95</v>
      </c>
      <c r="H87" s="51"/>
      <c r="I87" s="51"/>
      <c r="J87" s="22">
        <f>'[2]表三 (县区过渡表)'!J87</f>
        <v>0</v>
      </c>
      <c r="K87" s="26"/>
      <c r="L87" s="27"/>
    </row>
    <row r="88" spans="1:12">
      <c r="A88" s="23" t="s">
        <v>96</v>
      </c>
      <c r="B88" s="52"/>
      <c r="C88" s="52"/>
      <c r="D88" s="25">
        <f>'[2]表三 (县区过渡表)'!B88</f>
        <v>0</v>
      </c>
      <c r="E88" s="26"/>
      <c r="F88" s="27"/>
      <c r="G88" s="23" t="s">
        <v>97</v>
      </c>
      <c r="H88" s="51"/>
      <c r="I88" s="51">
        <v>7188</v>
      </c>
      <c r="J88" s="22">
        <f>'[2]表三 (县区过渡表)'!J88</f>
        <v>0</v>
      </c>
      <c r="K88" s="26"/>
      <c r="L88" s="27"/>
    </row>
    <row r="89" spans="1:12">
      <c r="A89" s="23" t="s">
        <v>98</v>
      </c>
      <c r="B89" s="52"/>
      <c r="C89" s="52">
        <v>40252</v>
      </c>
      <c r="D89" s="25">
        <f>'[2]表三 (县区过渡表)'!B89</f>
        <v>20800</v>
      </c>
      <c r="E89" s="26"/>
      <c r="F89" s="27"/>
      <c r="G89" s="23" t="s">
        <v>99</v>
      </c>
      <c r="H89" s="27"/>
      <c r="I89" s="27"/>
      <c r="J89" s="22">
        <f>'[2]表三 (县区过渡表)'!J89</f>
        <v>0</v>
      </c>
      <c r="K89" s="26"/>
      <c r="L89" s="27"/>
    </row>
    <row r="90" spans="1:12">
      <c r="A90" s="23" t="s">
        <v>100</v>
      </c>
      <c r="B90" s="52"/>
      <c r="C90" s="52"/>
      <c r="D90" s="25">
        <f>'[2]表三 (县区过渡表)'!B90</f>
        <v>0</v>
      </c>
      <c r="E90" s="26"/>
      <c r="F90" s="27"/>
      <c r="G90" s="23" t="s">
        <v>101</v>
      </c>
      <c r="H90" s="52"/>
      <c r="I90" s="52"/>
      <c r="J90" s="22">
        <f>'[2]表三 (县区过渡表)'!J90</f>
        <v>0</v>
      </c>
      <c r="K90" s="26"/>
      <c r="L90" s="27"/>
    </row>
    <row r="91" spans="1:12">
      <c r="A91" s="23" t="s">
        <v>102</v>
      </c>
      <c r="B91" s="52"/>
      <c r="C91" s="52"/>
      <c r="D91" s="25">
        <f>'[2]表三 (县区过渡表)'!B91</f>
        <v>43246</v>
      </c>
      <c r="E91" s="26"/>
      <c r="F91" s="27"/>
      <c r="G91" s="41" t="s">
        <v>103</v>
      </c>
      <c r="H91" s="52"/>
      <c r="I91" s="52"/>
      <c r="J91" s="22">
        <f>'[2]表三 (县区过渡表)'!J91</f>
        <v>0</v>
      </c>
      <c r="K91" s="26"/>
      <c r="L91" s="27"/>
    </row>
    <row r="92" spans="1:12">
      <c r="A92" s="41" t="s">
        <v>104</v>
      </c>
      <c r="B92" s="52"/>
      <c r="C92" s="52"/>
      <c r="D92" s="25">
        <f>'[2]表三 (县区过渡表)'!B92</f>
        <v>0</v>
      </c>
      <c r="E92" s="26"/>
      <c r="F92" s="27"/>
      <c r="G92" s="41" t="s">
        <v>105</v>
      </c>
      <c r="H92" s="52"/>
      <c r="I92" s="52"/>
      <c r="J92" s="22">
        <f>'[2]表三 (县区过渡表)'!J92</f>
        <v>0</v>
      </c>
      <c r="K92" s="26"/>
      <c r="L92" s="27"/>
    </row>
    <row r="93" spans="1:12">
      <c r="A93" s="41" t="s">
        <v>106</v>
      </c>
      <c r="B93" s="52"/>
      <c r="C93" s="52"/>
      <c r="D93" s="25">
        <f>'[2]表三 (县区过渡表)'!B93</f>
        <v>0</v>
      </c>
      <c r="E93" s="26"/>
      <c r="F93" s="27"/>
      <c r="G93" s="21" t="s">
        <v>107</v>
      </c>
      <c r="H93" s="50"/>
      <c r="I93" s="50"/>
      <c r="J93" s="22">
        <f>'[2]表三 (县区过渡表)'!J93</f>
        <v>0</v>
      </c>
      <c r="K93" s="26"/>
      <c r="L93" s="27"/>
    </row>
    <row r="94" spans="1:12">
      <c r="A94" s="23"/>
      <c r="B94" s="23"/>
      <c r="C94" s="23"/>
      <c r="D94" s="23"/>
      <c r="E94" s="41"/>
      <c r="F94" s="41"/>
      <c r="G94" s="23"/>
      <c r="H94" s="23"/>
      <c r="I94" s="23"/>
      <c r="J94" s="23"/>
      <c r="K94" s="41"/>
      <c r="L94" s="41"/>
    </row>
    <row r="95" spans="1:12">
      <c r="A95" s="23"/>
      <c r="B95" s="23"/>
      <c r="C95" s="23"/>
      <c r="D95" s="23"/>
      <c r="E95" s="41"/>
      <c r="F95" s="41"/>
      <c r="G95" s="23"/>
      <c r="H95" s="23"/>
      <c r="I95" s="23"/>
      <c r="J95" s="23"/>
      <c r="K95" s="41"/>
      <c r="L95" s="41"/>
    </row>
    <row r="96" spans="1:12">
      <c r="A96" s="23"/>
      <c r="B96" s="23"/>
      <c r="C96" s="23"/>
      <c r="D96" s="23"/>
      <c r="E96" s="41"/>
      <c r="F96" s="41"/>
      <c r="G96" s="23" t="s">
        <v>20</v>
      </c>
      <c r="H96" s="23"/>
      <c r="I96" s="23"/>
      <c r="J96" s="23"/>
      <c r="K96" s="41"/>
      <c r="L96" s="41"/>
    </row>
    <row r="97" ht="18" customHeight="1" spans="1:12">
      <c r="A97" s="23"/>
      <c r="B97" s="23"/>
      <c r="C97" s="23"/>
      <c r="D97" s="23"/>
      <c r="E97" s="41"/>
      <c r="F97" s="41"/>
      <c r="G97" s="23"/>
      <c r="H97" s="23"/>
      <c r="I97" s="23"/>
      <c r="J97" s="23"/>
      <c r="K97" s="41"/>
      <c r="L97" s="41"/>
    </row>
    <row r="98" ht="18" customHeight="1" spans="1:12">
      <c r="A98" s="23"/>
      <c r="B98" s="23"/>
      <c r="C98" s="23"/>
      <c r="D98" s="23"/>
      <c r="E98" s="41"/>
      <c r="F98" s="41"/>
      <c r="G98" s="23"/>
      <c r="H98" s="23"/>
      <c r="I98" s="23"/>
      <c r="J98" s="23"/>
      <c r="K98" s="41"/>
      <c r="L98" s="41"/>
    </row>
    <row r="99" ht="18" customHeight="1" spans="1:15">
      <c r="A99" s="53" t="s">
        <v>108</v>
      </c>
      <c r="B99" s="54">
        <f>B7+B8</f>
        <v>819670</v>
      </c>
      <c r="C99" s="54">
        <f t="shared" ref="C99:J99" si="0">C7+C8</f>
        <v>998285</v>
      </c>
      <c r="D99" s="54">
        <f t="shared" si="0"/>
        <v>839168</v>
      </c>
      <c r="E99" s="17">
        <f>D99/B99*100</f>
        <v>102.378762184782</v>
      </c>
      <c r="F99" s="18">
        <f>D99/C99*100</f>
        <v>84.0609645542105</v>
      </c>
      <c r="G99" s="53" t="s">
        <v>109</v>
      </c>
      <c r="H99" s="54">
        <f t="shared" si="0"/>
        <v>819670</v>
      </c>
      <c r="I99" s="54">
        <f t="shared" si="0"/>
        <v>998285</v>
      </c>
      <c r="J99" s="54">
        <f t="shared" si="0"/>
        <v>839168</v>
      </c>
      <c r="K99" s="17">
        <f>J99/H99*100</f>
        <v>102.378762184782</v>
      </c>
      <c r="L99" s="18">
        <f>J99/I99*100</f>
        <v>84.0609645542105</v>
      </c>
      <c r="M99" s="57" t="str">
        <f>IF(B99=H99,"正确","错误")</f>
        <v>正确</v>
      </c>
      <c r="N99" s="57" t="str">
        <f>IF(I99=C99,"正确","错误")</f>
        <v>正确</v>
      </c>
      <c r="O99" s="57" t="str">
        <f>IF(J99=D99,"正确","错误")</f>
        <v>正确</v>
      </c>
    </row>
    <row r="100" spans="7:7">
      <c r="G100" s="55"/>
    </row>
    <row r="101" spans="7:7">
      <c r="G101" s="55"/>
    </row>
    <row r="102" spans="7:7">
      <c r="G102" s="55"/>
    </row>
    <row r="103" spans="7:7">
      <c r="G103" s="55"/>
    </row>
    <row r="104" spans="7:7">
      <c r="G104" s="55"/>
    </row>
    <row r="105" spans="7:7">
      <c r="G105" s="55"/>
    </row>
    <row r="106" spans="7:7">
      <c r="G106" s="55"/>
    </row>
    <row r="107" spans="7:7">
      <c r="G107" s="55"/>
    </row>
    <row r="108" spans="7:7">
      <c r="G108" s="55"/>
    </row>
    <row r="109" spans="7:7">
      <c r="G109" s="55"/>
    </row>
    <row r="110" spans="7:7">
      <c r="G110" s="55"/>
    </row>
    <row r="111" spans="7:7">
      <c r="G111" s="55"/>
    </row>
    <row r="112" spans="7:7">
      <c r="G112" s="55"/>
    </row>
    <row r="113" spans="7:7">
      <c r="G113" s="55"/>
    </row>
    <row r="114" spans="7:7">
      <c r="G114" s="55"/>
    </row>
    <row r="115" spans="7:7">
      <c r="G115" s="55"/>
    </row>
    <row r="116" spans="7:7">
      <c r="G116" s="55"/>
    </row>
    <row r="117" spans="7:7">
      <c r="G117" s="55"/>
    </row>
    <row r="118" spans="7:7">
      <c r="G118" s="55"/>
    </row>
  </sheetData>
  <protectedRanges>
    <protectedRange password="CC35" sqref="E31:E51" name="区域1"/>
  </protectedRanges>
  <mergeCells count="10">
    <mergeCell ref="A2:L2"/>
    <mergeCell ref="A4:F4"/>
    <mergeCell ref="G4:L4"/>
    <mergeCell ref="D5:F5"/>
    <mergeCell ref="J5:L5"/>
    <mergeCell ref="A5:A6"/>
    <mergeCell ref="B5:B6"/>
    <mergeCell ref="C5:C6"/>
    <mergeCell ref="H5:H6"/>
    <mergeCell ref="I5:I6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2022-03-11T07:48:00Z</dcterms:created>
  <dcterms:modified xsi:type="dcterms:W3CDTF">2023-09-28T01:16:49Z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5AA948A142CF4A9D9AC13D4915F4ED9B_12</vt:lpwstr>
  </property>
  <property fmtid="{D5CDD505-2E9C-101B-9397-08002B2CF9AE}" pid="3" name="KSOProductBuildVer">
    <vt:lpwstr>2052-11.1.0.14036</vt:lpwstr>
  </property>
</Properties>
</file>